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8505" activeTab="3"/>
  </bookViews>
  <sheets>
    <sheet name="Summary" sheetId="1" r:id="rId1"/>
    <sheet name="Introduction" sheetId="2" r:id="rId2"/>
    <sheet name="Instructions" sheetId="3" r:id="rId3"/>
    <sheet name="Price Criteria" sheetId="4" r:id="rId4"/>
    <sheet name="Quality Criteria" sheetId="5" r:id="rId5"/>
    <sheet name="Price &amp; Quality Combined" sheetId="6" r:id="rId6"/>
    <sheet name="Sheet1" sheetId="7" r:id="rId7"/>
  </sheets>
  <externalReferences>
    <externalReference r:id="rId10"/>
  </externalReferences>
  <definedNames/>
  <calcPr fullCalcOnLoad="1"/>
</workbook>
</file>

<file path=xl/sharedStrings.xml><?xml version="1.0" encoding="utf-8"?>
<sst xmlns="http://schemas.openxmlformats.org/spreadsheetml/2006/main" count="316" uniqueCount="205">
  <si>
    <t>INTRODUCTION TO THE QUALITY PRICE MATRIX</t>
  </si>
  <si>
    <t>The Quality Price Matrix should be used where contracts are awarded on the basis of most economically advantageous tender (MEAT).</t>
  </si>
  <si>
    <t>By using the Quality Price Matrix, it is possible to identify the best value for money proposal taking account of both qualitative and financial criteria.</t>
  </si>
  <si>
    <t>Evaluation of tenders using the Quality Price Matrix must be undertaken strictly in accordance with the criteria and associated weightings that have been published in the contract notice or invitation to tender. Examples provided below</t>
  </si>
  <si>
    <t>The scoring methodology and if applicable the weightings by question should also be published in the tender documentation  Example provided below</t>
  </si>
  <si>
    <r>
      <t>Establish Tender Award Criteria</t>
    </r>
    <r>
      <rPr>
        <sz val="11"/>
        <rFont val="Arial"/>
        <family val="2"/>
      </rPr>
      <t xml:space="preserve"> (this matrix can be used to assist in this process)</t>
    </r>
  </si>
  <si>
    <t xml:space="preserve">The Purchasing Officer should work with the UIG to agree appropriate award criteria, based upon their knowledge of the goods or services to be procured and the critical aspects of the requirement as identified in the Specification. </t>
  </si>
  <si>
    <t>The criteria identified must relate directly to the goods, services or works to be provided and not focus the characteristics of the individual suppliers. Each award criterion should be clearly defined, so that there is a common understanding of what it means.</t>
  </si>
  <si>
    <t>Some examples of award criteria are given below</t>
  </si>
  <si>
    <t xml:space="preserve">    Quality/Technical Merit </t>
  </si>
  <si>
    <t xml:space="preserve">    Design, functional characteristics and aesthetics</t>
  </si>
  <si>
    <t xml:space="preserve">    Sustainability </t>
  </si>
  <si>
    <t xml:space="preserve">    Innovation, where appropriate</t>
  </si>
  <si>
    <t xml:space="preserve">    Maintenance, ongoing technical support or after sales service</t>
  </si>
  <si>
    <t xml:space="preserve">    Delivery or period of completion</t>
  </si>
  <si>
    <t xml:space="preserve">    Price</t>
  </si>
  <si>
    <t>Weighting the Criteria</t>
  </si>
  <si>
    <t>The Purchasing Officer should work with the UIG to decide on an overall ratio or split between price and quality criteria and allocate weightings to any sub-criteria as appropriate.</t>
  </si>
  <si>
    <t>The table below provides some suggested ratios depending on the nature of the commodity being procured.</t>
  </si>
  <si>
    <t>Commodity Type</t>
  </si>
  <si>
    <t>Description</t>
  </si>
  <si>
    <t>Suggested Price/Quality Ratio</t>
  </si>
  <si>
    <t>Routine</t>
  </si>
  <si>
    <t>• Low Value/High Volume</t>
  </si>
  <si>
    <t>90:10 to 80:20</t>
  </si>
  <si>
    <t>• Many Sources of Supply</t>
  </si>
  <si>
    <t>• Many Existing Alternatives</t>
  </si>
  <si>
    <t>Leverage</t>
  </si>
  <si>
    <t>• High spend area</t>
  </si>
  <si>
    <t>70:30 to 60:40</t>
  </si>
  <si>
    <t>• Commercial involvement can influence price.</t>
  </si>
  <si>
    <t>Strategic</t>
  </si>
  <si>
    <t>• Strategic to Operations</t>
  </si>
  <si>
    <t>60:40 to 50:50 to 40:60</t>
  </si>
  <si>
    <t>• Few Sources of Supply</t>
  </si>
  <si>
    <t>• Large Spend Area</t>
  </si>
  <si>
    <t>• Specification may be complex</t>
  </si>
  <si>
    <t>Bottleneck</t>
  </si>
  <si>
    <t>• Few Sources of Supply and alternatives available</t>
  </si>
  <si>
    <t>40:60 to 10:90</t>
  </si>
  <si>
    <t>• Complex specifications</t>
  </si>
  <si>
    <t>• If supply fails, impact on organisation could be significant.</t>
  </si>
  <si>
    <t>Weightings should always total 100</t>
  </si>
  <si>
    <t>Scoring Methodology for Quality Criteria</t>
  </si>
  <si>
    <t>The Purchasing Officer should ensure that a robust methodology is developed to assist with the evaluation process.</t>
  </si>
  <si>
    <t>An example of scoring methodology provided below:</t>
  </si>
  <si>
    <r>
      <t xml:space="preserve">0                </t>
    </r>
    <r>
      <rPr>
        <b/>
        <sz val="10"/>
        <rFont val="Arial"/>
        <family val="2"/>
      </rPr>
      <t>Unacceptable</t>
    </r>
  </si>
  <si>
    <t>Nil or inadequate response. Fails to demonstrate an ability to meet the requirement.</t>
  </si>
  <si>
    <r>
      <t xml:space="preserve">1                       </t>
    </r>
    <r>
      <rPr>
        <b/>
        <sz val="10"/>
        <rFont val="Arial"/>
        <family val="2"/>
      </rPr>
      <t>Poor</t>
    </r>
  </si>
  <si>
    <t>Response is partially relevant but generally poor.  The response addresses some elements of the requirement but contains insufficient/limited detail or explanation  to demonstrate how  the requirement will be fulfilled..</t>
  </si>
  <si>
    <r>
      <t xml:space="preserve">2                 </t>
    </r>
    <r>
      <rPr>
        <b/>
        <sz val="10"/>
        <rFont val="Arial"/>
        <family val="2"/>
      </rPr>
      <t>Acceptable</t>
    </r>
  </si>
  <si>
    <t xml:space="preserve">Response is relevant and acceptable. The response addresses a broad understanding of the requirement but may lack details on how the requirement will be fulfilled in certain areas. 
</t>
  </si>
  <si>
    <r>
      <t xml:space="preserve">3                   </t>
    </r>
    <r>
      <rPr>
        <b/>
        <sz val="10"/>
        <rFont val="Arial"/>
        <family val="2"/>
      </rPr>
      <t>Good</t>
    </r>
  </si>
  <si>
    <t>Response is relevant and good. The response is sufficiently detailed to demonstrate a good understanding and provides details on how the requirements will be fulfilled.</t>
  </si>
  <si>
    <r>
      <t xml:space="preserve">4               </t>
    </r>
    <r>
      <rPr>
        <b/>
        <sz val="10"/>
        <rFont val="Arial"/>
        <family val="2"/>
      </rPr>
      <t>Excellent</t>
    </r>
  </si>
  <si>
    <t>Response is completely relevant and excellent overall. The response is comprehensive, unambiguous and demonstrates a thorough understanding of the requirement and provides details of how the requirement will be met in full.</t>
  </si>
  <si>
    <t xml:space="preserve"> </t>
  </si>
  <si>
    <t>Instructions for the use of the Quality Price Evaluation Matrix</t>
  </si>
  <si>
    <t>Insert Supplier's names in the cells below</t>
  </si>
  <si>
    <t>Tenderer's name</t>
  </si>
  <si>
    <t>Start by entering the Supplier's name for each tender received in column L. Type over the existing content</t>
  </si>
  <si>
    <t>and the Price Criteria, Quality Criteria and Combined worksheets will be updated automatically.</t>
  </si>
  <si>
    <t>The criteria, sub-criteria and associated weightings used to evaluate tenders must be</t>
  </si>
  <si>
    <t>included in the contract notice or tender documentation. Weightings applied at all levels must total 100.</t>
  </si>
  <si>
    <t>In all three worksheets data should only be entered into yellow cells, all other cells will be populated</t>
  </si>
  <si>
    <t>authomatically.</t>
  </si>
  <si>
    <t>Enter the criteria, sub-criteria and associated weightings for Quality in the Quality Criteria worksheet.</t>
  </si>
  <si>
    <t xml:space="preserve">Enter the criteria and overall weighting for Price in the Price Criteria worksheet. The example provided </t>
  </si>
  <si>
    <t>allows for operating and running costs as well as end of life costs. If this in not applicable to your</t>
  </si>
  <si>
    <t>project these rows can be left blank.</t>
  </si>
  <si>
    <t xml:space="preserve">Actual quoted costs should be inserted into the Price Criteria worksheet. </t>
  </si>
  <si>
    <t>The score entered into the Quality Criteria worksheet will be the final scores from the pre-defined evaluation</t>
  </si>
  <si>
    <t>process agreed with your evaluators and shared with the suppliers in the tender documentation.</t>
  </si>
  <si>
    <t xml:space="preserve">In the Price &amp; Quality Combined worksheet there is the option to included quality thresholds which have </t>
  </si>
  <si>
    <t xml:space="preserve">to be attained.   </t>
  </si>
  <si>
    <t>Your can add additional suppliers by inserting the appropriate number of columns in each worksheet and</t>
  </si>
  <si>
    <t xml:space="preserve">copying the formula from existing columns. Start by inserting the changes on the Price and Quality </t>
  </si>
  <si>
    <t xml:space="preserve">worksheets then amend the Combined worksheet. Add additional names under the list provided opposite.  </t>
  </si>
  <si>
    <t xml:space="preserve">Please note you should only type in yellow cells. Type shown in italics is for illustration purposes. </t>
  </si>
  <si>
    <t xml:space="preserve">Actual criteria, weightings and data will vary from project to project. </t>
  </si>
  <si>
    <t xml:space="preserve">Additional tenders can be added by inserting THREE columns per submission between existing tenders e.g. Tender 1 and   </t>
  </si>
  <si>
    <t>Tender 2 and copying the formula. Repeat in both the Price and the Price and Quality Combined worksheets.</t>
  </si>
  <si>
    <t>Project Weighting for Quality</t>
  </si>
  <si>
    <t>Enter Ternderer's name on Instructions worksheet</t>
  </si>
  <si>
    <t>Quality</t>
  </si>
  <si>
    <t xml:space="preserve">Example of Quality Criteria </t>
  </si>
  <si>
    <t>Section Weighting %</t>
  </si>
  <si>
    <t>Question Weighting</t>
  </si>
  <si>
    <t>Score (out of 4)</t>
  </si>
  <si>
    <t>Weighted Score</t>
  </si>
  <si>
    <t>Section Score</t>
  </si>
  <si>
    <t>Score (out of 5)</t>
  </si>
  <si>
    <t>Functionality</t>
  </si>
  <si>
    <t>Q1</t>
  </si>
  <si>
    <t>What are the characteristics of ….</t>
  </si>
  <si>
    <t>Q2</t>
  </si>
  <si>
    <t>Provide design details….…</t>
  </si>
  <si>
    <t>Q3</t>
  </si>
  <si>
    <t>Provide detail of the functionality…</t>
  </si>
  <si>
    <t>Methodology</t>
  </si>
  <si>
    <t>Q4</t>
  </si>
  <si>
    <t>Describe how the system…</t>
  </si>
  <si>
    <t>Q5</t>
  </si>
  <si>
    <t>What processes will be adopted…</t>
  </si>
  <si>
    <t>Q6</t>
  </si>
  <si>
    <t>Innovation</t>
  </si>
  <si>
    <t>Q7</t>
  </si>
  <si>
    <t>Q8</t>
  </si>
  <si>
    <t>Maintainability</t>
  </si>
  <si>
    <t>Q9</t>
  </si>
  <si>
    <t>Q10</t>
  </si>
  <si>
    <t>Q11</t>
  </si>
  <si>
    <t>After sales assistance and support</t>
  </si>
  <si>
    <t>Q12</t>
  </si>
  <si>
    <t>Q13</t>
  </si>
  <si>
    <t>Q14</t>
  </si>
  <si>
    <t>Security</t>
  </si>
  <si>
    <t>Q15</t>
  </si>
  <si>
    <t>Q16</t>
  </si>
  <si>
    <t>Q17</t>
  </si>
  <si>
    <t>Sustainability Considerations</t>
  </si>
  <si>
    <t>Q18</t>
  </si>
  <si>
    <t>Q19</t>
  </si>
  <si>
    <t>Q20</t>
  </si>
  <si>
    <t>N.B</t>
  </si>
  <si>
    <t>Weightings must total 100 for all the section and all the questions per section</t>
  </si>
  <si>
    <t xml:space="preserve">N.B. If you insert rows within each section the formula should update automatically but if you add the row at the bottom of each section you </t>
  </si>
  <si>
    <t>will have to amend the formula manually to include the scores for the inserted row(s).</t>
  </si>
  <si>
    <t>Tender 2 and copying the formula. Repeat in both the Quality Criteria and the Price and Quality Combined worksheets.</t>
  </si>
  <si>
    <t>Project Weighting for Price</t>
  </si>
  <si>
    <t>Price</t>
  </si>
  <si>
    <t xml:space="preserve">Example Price Criteria/ Cost of Ownership </t>
  </si>
  <si>
    <t>Acqusistion/Initial Capital Expenditure</t>
  </si>
  <si>
    <t xml:space="preserve">PRICE OF GOODS / PROVISION OF SERVICE                                                                    </t>
  </si>
  <si>
    <t>Material</t>
  </si>
  <si>
    <t>Labour/Hourly Rate</t>
  </si>
  <si>
    <t>Overheads</t>
  </si>
  <si>
    <t>Packaging</t>
  </si>
  <si>
    <t>Profit</t>
  </si>
  <si>
    <t xml:space="preserve">COMMISSIONING COSTS                                                                                </t>
  </si>
  <si>
    <t>Delivery</t>
  </si>
  <si>
    <t>Installation</t>
  </si>
  <si>
    <t>Training</t>
  </si>
  <si>
    <t>Travel</t>
  </si>
  <si>
    <t>Section Total</t>
  </si>
  <si>
    <t>Owning/Operating/Recurrent Costs</t>
  </si>
  <si>
    <t>No of years</t>
  </si>
  <si>
    <t>Annual Cost</t>
  </si>
  <si>
    <t>Maintenance</t>
  </si>
  <si>
    <t>Spares</t>
  </si>
  <si>
    <t>Energy/Fuel Consumption</t>
  </si>
  <si>
    <t>Upgrade Costs</t>
  </si>
  <si>
    <t>Consumables</t>
  </si>
  <si>
    <t>Annual Cost x No of years</t>
  </si>
  <si>
    <t>End of Life/Disposal/Exit</t>
  </si>
  <si>
    <t>Disposal/Exit Costs</t>
  </si>
  <si>
    <r>
      <t>Less</t>
    </r>
    <r>
      <rPr>
        <i/>
        <sz val="10"/>
        <rFont val="Arial"/>
        <family val="2"/>
      </rPr>
      <t xml:space="preserve"> Residual Value</t>
    </r>
  </si>
  <si>
    <t>Total Price</t>
  </si>
  <si>
    <t>N.B.</t>
  </si>
  <si>
    <t xml:space="preserve">For recurrent costs insert the number of years applicable to the goods and provision of service. </t>
  </si>
  <si>
    <t>Remember that it may differ from tender to tender e.g. extended warranty will reduce the number of years maintenance is required.</t>
  </si>
  <si>
    <t xml:space="preserve">If you insert rows within each section the formula should update automatically but if yyou add the row at the bottom of each section you will </t>
  </si>
  <si>
    <t>have to amend the formula manually to include the scores for the inserted row(s).</t>
  </si>
  <si>
    <t>Procurement Journey</t>
  </si>
  <si>
    <t xml:space="preserve">Please note you should only type in yellow cells. Type shown in italics is for illustation purposes. </t>
  </si>
  <si>
    <t>Tender Evaluation Template</t>
  </si>
  <si>
    <t xml:space="preserve">Additional Tenders can be added by inserting THREE columns per tender and copying formula from </t>
  </si>
  <si>
    <t xml:space="preserve">an existing tender. Add the tenders to the Price Criteria and Quality Criteria worksheets FIRST and </t>
  </si>
  <si>
    <t>align new entries across ALL three worksheets.</t>
  </si>
  <si>
    <t>Procurement title:</t>
  </si>
  <si>
    <t>Project X</t>
  </si>
  <si>
    <t>Members of Evaluation Team:</t>
  </si>
  <si>
    <t>Member 1, Member 2, Member 3</t>
  </si>
  <si>
    <t>Project quality weighting (%):</t>
  </si>
  <si>
    <t>Project price weighting (%):</t>
  </si>
  <si>
    <t>Overall Quality Threshold (optional):</t>
  </si>
  <si>
    <t>QUALITY SCORES</t>
  </si>
  <si>
    <t>Example Technical &amp; Quality Criteria</t>
  </si>
  <si>
    <t>Individual Quality Threshold (optional)</t>
  </si>
  <si>
    <t>Criteria Weight (must total 100)</t>
  </si>
  <si>
    <t>Quality Threshold reached?</t>
  </si>
  <si>
    <t>Quality Totals (MUST EQUAL 100)</t>
  </si>
  <si>
    <t>Is overall quality threshold reached?</t>
  </si>
  <si>
    <t>FINAL QUALITY SCORE</t>
  </si>
  <si>
    <t>= 100 points</t>
  </si>
  <si>
    <t>PRICE SCORES</t>
  </si>
  <si>
    <t>Tender price (whole life costs)</t>
  </si>
  <si>
    <t>Lowest Cost</t>
  </si>
  <si>
    <t xml:space="preserve">Price score                      </t>
  </si>
  <si>
    <t>Project quality weighting x quality score</t>
  </si>
  <si>
    <t>Project price weighting x price score</t>
  </si>
  <si>
    <t>Overall score</t>
  </si>
  <si>
    <t>Order of tenders (ranking)</t>
  </si>
  <si>
    <t>Comments</t>
  </si>
  <si>
    <t>Signed by members of the Tender Board</t>
  </si>
  <si>
    <t>_________________________________________________________________________</t>
  </si>
  <si>
    <t>Date____________________________________</t>
  </si>
  <si>
    <t>(for file copy )</t>
  </si>
  <si>
    <t xml:space="preserve">N.B. The scoring methodology for Quality built into this matix is 0-4, if you decide to use another scale the formula in cells G16 to G22 for   </t>
  </si>
  <si>
    <t xml:space="preserve">Tender 1 and the equivilent cells for all other tenders must be amended accordingly. </t>
  </si>
  <si>
    <t xml:space="preserve">The matrix works by allocating the full points available to the highest Quality score and the full points available to the lowest Price </t>
  </si>
  <si>
    <t xml:space="preserve">and the other tenders are allocated overall scores relative to the difference between their results and the highest quality score and lowest price.  </t>
  </si>
  <si>
    <t>Tenderer</t>
  </si>
  <si>
    <t>Overall Score</t>
  </si>
  <si>
    <t>Rank</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</si>
</sst>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quot;£&quot;#,##0.00"/>
    <numFmt numFmtId="174" formatCode="#,##0.0"/>
    <numFmt numFmtId="175" formatCode="#,##0.000"/>
    <numFmt numFmtId="176" formatCode="#,##0.0000"/>
    <numFmt numFmtId="177" formatCode="0.0%"/>
  </numFmts>
  <fonts count="59">
    <font>
      <sz val="11"/>
      <color theme="1"/>
      <name val="Calibri"/>
      <family val="2"/>
    </font>
    <font>
      <sz val="11"/>
      <color indexed="8"/>
      <name val="Calibri"/>
      <family val="2"/>
    </font>
    <font>
      <b/>
      <sz val="12"/>
      <name val="Arial"/>
      <family val="2"/>
    </font>
    <font>
      <b/>
      <sz val="11"/>
      <name val="Arial"/>
      <family val="2"/>
    </font>
    <font>
      <sz val="11"/>
      <name val="Arial"/>
      <family val="2"/>
    </font>
    <font>
      <b/>
      <sz val="10"/>
      <name val="Arial"/>
      <family val="2"/>
    </font>
    <font>
      <sz val="10"/>
      <name val="Arial"/>
      <family val="2"/>
    </font>
    <font>
      <sz val="12"/>
      <name val="Arial"/>
      <family val="2"/>
    </font>
    <font>
      <b/>
      <u val="single"/>
      <sz val="10"/>
      <name val="Arial"/>
      <family val="2"/>
    </font>
    <font>
      <sz val="10"/>
      <color indexed="18"/>
      <name val="Arial"/>
      <family val="2"/>
    </font>
    <font>
      <b/>
      <sz val="14"/>
      <name val="Arial"/>
      <family val="2"/>
    </font>
    <font>
      <b/>
      <sz val="12"/>
      <color indexed="56"/>
      <name val="Arial"/>
      <family val="2"/>
    </font>
    <font>
      <b/>
      <i/>
      <sz val="12"/>
      <color indexed="18"/>
      <name val="Arial"/>
      <family val="2"/>
    </font>
    <font>
      <b/>
      <i/>
      <sz val="10"/>
      <color indexed="18"/>
      <name val="Arial"/>
      <family val="2"/>
    </font>
    <font>
      <b/>
      <sz val="10"/>
      <color indexed="18"/>
      <name val="Arial"/>
      <family val="2"/>
    </font>
    <font>
      <i/>
      <sz val="10"/>
      <name val="Arial"/>
      <family val="2"/>
    </font>
    <font>
      <b/>
      <sz val="14"/>
      <color indexed="18"/>
      <name val="Arial"/>
      <family val="2"/>
    </font>
    <font>
      <i/>
      <sz val="10"/>
      <color indexed="10"/>
      <name val="Arial"/>
      <family val="2"/>
    </font>
    <font>
      <sz val="10"/>
      <color indexed="10"/>
      <name val="Arial"/>
      <family val="2"/>
    </font>
    <font>
      <sz val="10"/>
      <color indexed="56"/>
      <name val="Arial"/>
      <family val="2"/>
    </font>
    <font>
      <b/>
      <sz val="16"/>
      <name val="Arial"/>
      <family val="2"/>
    </font>
    <font>
      <sz val="16"/>
      <color indexed="18"/>
      <name val="Arial"/>
      <family val="2"/>
    </font>
    <font>
      <sz val="16"/>
      <name val="Arial"/>
      <family val="2"/>
    </font>
    <font>
      <i/>
      <sz val="10"/>
      <color indexed="18"/>
      <name val="Arial"/>
      <family val="2"/>
    </font>
    <font>
      <b/>
      <sz val="12"/>
      <color indexed="18"/>
      <name val="Arial"/>
      <family val="2"/>
    </font>
    <font>
      <b/>
      <i/>
      <sz val="12"/>
      <color indexed="10"/>
      <name val="Arial"/>
      <family val="2"/>
    </font>
    <font>
      <sz val="8"/>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rgb="FF00B0F0"/>
        <bgColor indexed="64"/>
      </patternFill>
    </fill>
    <fill>
      <patternFill patternType="solid">
        <fgColor rgb="FF92D050"/>
        <bgColor indexed="64"/>
      </patternFill>
    </fill>
  </fills>
  <borders count="1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bottom/>
    </border>
    <border>
      <left/>
      <right style="thin"/>
      <top/>
      <bottom style="thin"/>
    </border>
    <border>
      <left style="thin"/>
      <right style="thin"/>
      <top/>
      <bottom style="thin"/>
    </border>
    <border>
      <left/>
      <right style="thin"/>
      <top style="thin"/>
      <bottom/>
    </border>
    <border>
      <left/>
      <right style="thin"/>
      <top/>
      <bottom/>
    </border>
    <border>
      <left style="thin"/>
      <right style="thin"/>
      <top style="thin"/>
      <bottom/>
    </border>
    <border>
      <left style="thin"/>
      <right/>
      <top/>
      <bottom style="thin"/>
    </border>
    <border>
      <left/>
      <right/>
      <top/>
      <bottom style="thin"/>
    </border>
    <border>
      <left style="thin"/>
      <right style="thin"/>
      <top style="thin"/>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style="medium"/>
      <top style="medium"/>
      <bottom style="medium"/>
    </border>
    <border>
      <left style="medium"/>
      <right style="thin"/>
      <top style="medium"/>
      <bottom style="medium"/>
    </border>
    <border>
      <left style="thin"/>
      <right style="thin"/>
      <top style="medium"/>
      <bottom style="medium"/>
    </border>
    <border>
      <left/>
      <right style="medium"/>
      <top style="medium"/>
      <bottom style="medium"/>
    </border>
    <border>
      <left style="thick">
        <color indexed="18"/>
      </left>
      <right style="thin">
        <color indexed="18"/>
      </right>
      <top/>
      <bottom/>
    </border>
    <border>
      <left style="thin">
        <color indexed="18"/>
      </left>
      <right style="thin">
        <color indexed="18"/>
      </right>
      <top/>
      <bottom/>
    </border>
    <border>
      <left style="thin">
        <color indexed="18"/>
      </left>
      <right style="thick">
        <color indexed="18"/>
      </right>
      <top/>
      <bottom/>
    </border>
    <border>
      <left style="thick">
        <color indexed="18"/>
      </left>
      <right style="thin">
        <color indexed="18"/>
      </right>
      <top/>
      <bottom style="thick">
        <color indexed="18"/>
      </bottom>
    </border>
    <border>
      <left style="thin">
        <color indexed="18"/>
      </left>
      <right style="thin">
        <color indexed="18"/>
      </right>
      <top/>
      <bottom style="thick">
        <color indexed="18"/>
      </bottom>
    </border>
    <border>
      <left style="thin">
        <color indexed="18"/>
      </left>
      <right style="thick">
        <color indexed="18"/>
      </right>
      <top/>
      <bottom style="thick">
        <color indexed="18"/>
      </bottom>
    </border>
    <border>
      <left style="thick">
        <color indexed="18"/>
      </left>
      <right style="thin">
        <color indexed="18"/>
      </right>
      <top style="thick">
        <color indexed="18"/>
      </top>
      <bottom style="thin">
        <color indexed="18"/>
      </bottom>
    </border>
    <border>
      <left style="thin">
        <color indexed="18"/>
      </left>
      <right style="thin">
        <color indexed="18"/>
      </right>
      <top style="thick">
        <color indexed="18"/>
      </top>
      <bottom style="thin">
        <color indexed="18"/>
      </bottom>
    </border>
    <border>
      <left style="thin">
        <color indexed="18"/>
      </left>
      <right style="thick">
        <color indexed="18"/>
      </right>
      <top style="thick">
        <color indexed="18"/>
      </top>
      <bottom style="thin">
        <color indexed="18"/>
      </bottom>
    </border>
    <border>
      <left style="thick">
        <color indexed="18"/>
      </left>
      <right style="thin">
        <color indexed="18"/>
      </right>
      <top/>
      <bottom style="thin">
        <color indexed="18"/>
      </bottom>
    </border>
    <border>
      <left style="thin">
        <color indexed="18"/>
      </left>
      <right style="thin">
        <color indexed="18"/>
      </right>
      <top/>
      <bottom style="thin">
        <color indexed="18"/>
      </bottom>
    </border>
    <border>
      <left style="thin">
        <color indexed="18"/>
      </left>
      <right style="thick">
        <color indexed="18"/>
      </right>
      <top/>
      <bottom style="thin">
        <color indexed="18"/>
      </bottom>
    </border>
    <border>
      <left style="thick">
        <color indexed="18"/>
      </left>
      <right style="thin">
        <color indexed="18"/>
      </right>
      <top style="thin">
        <color indexed="18"/>
      </top>
      <bottom style="thin">
        <color indexed="18"/>
      </bottom>
    </border>
    <border>
      <left style="thin">
        <color indexed="18"/>
      </left>
      <right style="thin">
        <color indexed="18"/>
      </right>
      <top style="thin">
        <color indexed="18"/>
      </top>
      <bottom style="thin">
        <color indexed="18"/>
      </bottom>
    </border>
    <border>
      <left style="thin">
        <color indexed="18"/>
      </left>
      <right style="thick">
        <color indexed="18"/>
      </right>
      <top style="thin">
        <color indexed="18"/>
      </top>
      <bottom style="thin">
        <color indexed="18"/>
      </bottom>
    </border>
    <border>
      <left style="thick">
        <color indexed="18"/>
      </left>
      <right style="thin">
        <color indexed="18"/>
      </right>
      <top style="thin">
        <color indexed="18"/>
      </top>
      <bottom style="thick">
        <color indexed="18"/>
      </bottom>
    </border>
    <border>
      <left style="thin">
        <color indexed="18"/>
      </left>
      <right style="thin">
        <color indexed="18"/>
      </right>
      <top style="thin">
        <color indexed="18"/>
      </top>
      <bottom style="thick">
        <color indexed="18"/>
      </bottom>
    </border>
    <border>
      <left style="thin">
        <color indexed="18"/>
      </left>
      <right style="thin">
        <color indexed="18"/>
      </right>
      <top style="thin">
        <color indexed="18"/>
      </top>
      <bottom/>
    </border>
    <border>
      <left style="thin">
        <color indexed="18"/>
      </left>
      <right style="thin">
        <color indexed="18"/>
      </right>
      <top style="thick">
        <color indexed="18"/>
      </top>
      <bottom/>
    </border>
    <border>
      <left style="thick">
        <color indexed="18"/>
      </left>
      <right style="thin">
        <color indexed="18"/>
      </right>
      <top style="thick">
        <color indexed="18"/>
      </top>
      <bottom/>
    </border>
    <border>
      <left style="thin">
        <color indexed="18"/>
      </left>
      <right style="thick">
        <color indexed="18"/>
      </right>
      <top style="thick">
        <color indexed="18"/>
      </top>
      <bottom/>
    </border>
    <border>
      <left style="thick">
        <color indexed="18"/>
      </left>
      <right style="thin">
        <color indexed="18"/>
      </right>
      <top style="thin">
        <color indexed="18"/>
      </top>
      <bottom/>
    </border>
    <border>
      <left style="thick">
        <color indexed="18"/>
      </left>
      <right style="thin">
        <color indexed="18"/>
      </right>
      <top style="thin"/>
      <bottom style="medium"/>
    </border>
    <border>
      <left style="thin">
        <color indexed="18"/>
      </left>
      <right style="thin">
        <color indexed="18"/>
      </right>
      <top style="thin"/>
      <bottom style="thin"/>
    </border>
    <border>
      <left style="thin">
        <color indexed="18"/>
      </left>
      <right style="thin">
        <color indexed="18"/>
      </right>
      <top style="thin"/>
      <bottom/>
    </border>
    <border>
      <left style="thin">
        <color indexed="18"/>
      </left>
      <right style="thick">
        <color indexed="18"/>
      </right>
      <top style="thin"/>
      <bottom/>
    </border>
    <border>
      <left style="thin">
        <color indexed="18"/>
      </left>
      <right style="thin">
        <color indexed="18"/>
      </right>
      <top/>
      <bottom style="thin"/>
    </border>
    <border>
      <left style="thin">
        <color indexed="18"/>
      </left>
      <right style="thick">
        <color indexed="18"/>
      </right>
      <top/>
      <bottom style="thin"/>
    </border>
    <border>
      <left style="thin">
        <color indexed="18"/>
      </left>
      <right/>
      <top style="thick">
        <color indexed="18"/>
      </top>
      <bottom/>
    </border>
    <border>
      <left style="medium"/>
      <right style="medium"/>
      <top style="medium"/>
      <bottom/>
    </border>
    <border>
      <left style="medium"/>
      <right/>
      <top style="medium"/>
      <bottom style="thin"/>
    </border>
    <border>
      <left style="medium"/>
      <right/>
      <top style="thin"/>
      <bottom style="medium"/>
    </border>
    <border>
      <left style="medium"/>
      <right style="thin">
        <color indexed="18"/>
      </right>
      <top/>
      <bottom style="thin">
        <color indexed="18"/>
      </bottom>
    </border>
    <border>
      <left style="thin">
        <color indexed="18"/>
      </left>
      <right/>
      <top/>
      <bottom style="thin">
        <color indexed="18"/>
      </bottom>
    </border>
    <border>
      <left style="medium"/>
      <right style="thin"/>
      <top/>
      <bottom style="thin"/>
    </border>
    <border>
      <left style="thin"/>
      <right style="medium"/>
      <top/>
      <bottom style="thin"/>
    </border>
    <border>
      <left style="thin">
        <color indexed="18"/>
      </left>
      <right/>
      <top style="thin">
        <color indexed="18"/>
      </top>
      <bottom style="thin">
        <color indexed="18"/>
      </bottom>
    </border>
    <border>
      <left style="medium"/>
      <right style="thin"/>
      <top style="thin"/>
      <bottom style="thin"/>
    </border>
    <border>
      <left/>
      <right/>
      <top style="thin"/>
      <bottom style="thin"/>
    </border>
    <border>
      <left style="thin"/>
      <right style="medium"/>
      <top style="thin"/>
      <bottom style="thin"/>
    </border>
    <border>
      <left style="thin">
        <color indexed="18"/>
      </left>
      <right/>
      <top style="thin">
        <color indexed="18"/>
      </top>
      <bottom/>
    </border>
    <border>
      <left style="medium"/>
      <right/>
      <top/>
      <bottom style="thin">
        <color indexed="18"/>
      </bottom>
    </border>
    <border>
      <left style="thin"/>
      <right/>
      <top style="thin"/>
      <bottom style="thin"/>
    </border>
    <border>
      <left style="medium"/>
      <right/>
      <top style="thin"/>
      <bottom style="thin"/>
    </border>
    <border>
      <left style="medium"/>
      <right style="thin">
        <color indexed="18"/>
      </right>
      <top style="thin">
        <color indexed="18"/>
      </top>
      <bottom style="thin">
        <color indexed="18"/>
      </bottom>
    </border>
    <border>
      <left style="medium"/>
      <right/>
      <top/>
      <bottom style="thin"/>
    </border>
    <border>
      <left/>
      <right style="medium"/>
      <top/>
      <bottom style="thin">
        <color indexed="18"/>
      </bottom>
    </border>
    <border>
      <left style="thin">
        <color indexed="18"/>
      </left>
      <right/>
      <top style="thin">
        <color indexed="18"/>
      </top>
      <bottom style="thin"/>
    </border>
    <border>
      <left/>
      <right style="medium"/>
      <top style="thin">
        <color indexed="18"/>
      </top>
      <bottom/>
    </border>
    <border>
      <left style="medium"/>
      <right/>
      <top style="thin">
        <color indexed="18"/>
      </top>
      <bottom/>
    </border>
    <border>
      <left/>
      <right style="medium"/>
      <top style="thin"/>
      <bottom style="thin"/>
    </border>
    <border>
      <left style="thin"/>
      <right/>
      <top style="thin"/>
      <bottom/>
    </border>
    <border>
      <left/>
      <right style="medium"/>
      <top style="thin"/>
      <bottom/>
    </border>
    <border>
      <left style="medium"/>
      <right style="thin"/>
      <top style="thin"/>
      <bottom/>
    </border>
    <border>
      <left/>
      <right/>
      <top style="thin"/>
      <bottom/>
    </border>
    <border>
      <left style="thin"/>
      <right style="medium"/>
      <top style="thin"/>
      <bottom/>
    </border>
    <border>
      <left style="medium"/>
      <right/>
      <top style="medium"/>
      <bottom style="medium"/>
    </border>
    <border>
      <left/>
      <right/>
      <top style="medium"/>
      <bottom style="medium"/>
    </border>
    <border>
      <left style="thin"/>
      <right/>
      <top/>
      <bottom/>
    </border>
    <border>
      <left style="medium"/>
      <right/>
      <top style="thin"/>
      <bottom/>
    </border>
    <border>
      <left/>
      <right style="thin">
        <color indexed="18"/>
      </right>
      <top style="thin"/>
      <bottom/>
    </border>
    <border>
      <left style="medium"/>
      <right/>
      <top style="medium"/>
      <bottom style="thin">
        <color indexed="18"/>
      </bottom>
    </border>
    <border>
      <left/>
      <right style="medium"/>
      <top style="medium"/>
      <bottom style="thin"/>
    </border>
    <border>
      <left style="thin">
        <color indexed="18"/>
      </left>
      <right style="medium"/>
      <top/>
      <bottom/>
    </border>
    <border>
      <left style="medium"/>
      <right/>
      <top style="thin">
        <color indexed="18"/>
      </top>
      <bottom style="thin">
        <color indexed="18"/>
      </bottom>
    </border>
    <border>
      <left/>
      <right style="medium"/>
      <top style="thin">
        <color indexed="18"/>
      </top>
      <bottom style="thin">
        <color indexed="18"/>
      </bottom>
    </border>
    <border>
      <left style="medium"/>
      <right style="thin">
        <color indexed="18"/>
      </right>
      <top/>
      <bottom/>
    </border>
    <border>
      <left style="medium"/>
      <right style="thin">
        <color indexed="18"/>
      </right>
      <top style="medium"/>
      <bottom/>
    </border>
    <border>
      <left style="thin">
        <color indexed="18"/>
      </left>
      <right style="thin">
        <color indexed="18"/>
      </right>
      <top style="medium"/>
      <bottom style="thin">
        <color indexed="18"/>
      </bottom>
    </border>
    <border>
      <left style="thin">
        <color indexed="18"/>
      </left>
      <right style="medium"/>
      <top style="medium"/>
      <bottom/>
    </border>
    <border>
      <left style="thin">
        <color indexed="18"/>
      </left>
      <right style="medium"/>
      <top style="thin">
        <color indexed="18"/>
      </top>
      <bottom style="thin">
        <color indexed="18"/>
      </bottom>
    </border>
    <border>
      <left style="thin">
        <color indexed="18"/>
      </left>
      <right style="medium"/>
      <top style="thin">
        <color indexed="18"/>
      </top>
      <bottom/>
    </border>
    <border>
      <left style="medium"/>
      <right style="thin">
        <color indexed="18"/>
      </right>
      <top style="thin">
        <color indexed="18"/>
      </top>
      <bottom/>
    </border>
    <border>
      <left/>
      <right style="thin"/>
      <top/>
      <bottom style="medium"/>
    </border>
    <border>
      <left style="thin"/>
      <right style="medium"/>
      <top/>
      <bottom style="medium"/>
    </border>
    <border>
      <left/>
      <right/>
      <top style="medium"/>
      <bottom style="thin"/>
    </border>
    <border>
      <left/>
      <right style="medium"/>
      <top/>
      <bottom style="thin"/>
    </border>
    <border>
      <left/>
      <right style="thin"/>
      <top style="thin"/>
      <bottom style="thin"/>
    </border>
    <border>
      <left/>
      <right/>
      <top/>
      <bottom style="thin">
        <color indexed="18"/>
      </bottom>
    </border>
    <border>
      <left style="medium"/>
      <right/>
      <top style="thin">
        <color indexed="32"/>
      </top>
      <bottom style="thin">
        <color indexed="32"/>
      </bottom>
    </border>
    <border>
      <left/>
      <right/>
      <top style="thin">
        <color indexed="18"/>
      </top>
      <bottom style="thin">
        <color indexed="18"/>
      </bottom>
    </border>
    <border>
      <left/>
      <right/>
      <top style="thin"/>
      <bottom style="medium"/>
    </border>
    <border>
      <left/>
      <right style="medium"/>
      <top style="thin"/>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437">
    <xf numFmtId="0" fontId="0" fillId="0" borderId="0" xfId="0" applyFont="1" applyAlignment="1">
      <alignment/>
    </xf>
    <xf numFmtId="0" fontId="0" fillId="0" borderId="0" xfId="0" applyAlignment="1">
      <alignment horizontal="center"/>
    </xf>
    <xf numFmtId="0" fontId="2" fillId="0" borderId="0" xfId="0" applyFont="1" applyAlignment="1">
      <alignment horizontal="left" vertical="center"/>
    </xf>
    <xf numFmtId="0" fontId="0" fillId="0" borderId="0" xfId="0" applyAlignment="1">
      <alignment horizontal="center" vertical="top"/>
    </xf>
    <xf numFmtId="0" fontId="0" fillId="0" borderId="0" xfId="0" applyAlignment="1">
      <alignment wrapText="1"/>
    </xf>
    <xf numFmtId="0" fontId="3" fillId="0" borderId="0" xfId="0" applyFont="1" applyAlignment="1">
      <alignment/>
    </xf>
    <xf numFmtId="0" fontId="0" fillId="0" borderId="0" xfId="0" applyBorder="1" applyAlignment="1">
      <alignment/>
    </xf>
    <xf numFmtId="0" fontId="3" fillId="0" borderId="0" xfId="0" applyFont="1" applyBorder="1" applyAlignment="1">
      <alignment/>
    </xf>
    <xf numFmtId="0" fontId="5" fillId="0" borderId="0" xfId="0" applyFont="1" applyBorder="1" applyAlignment="1">
      <alignment/>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0" fillId="0" borderId="13" xfId="0" applyBorder="1" applyAlignment="1">
      <alignment wrapText="1"/>
    </xf>
    <xf numFmtId="0" fontId="0" fillId="0" borderId="14" xfId="0" applyBorder="1" applyAlignment="1">
      <alignment wrapText="1"/>
    </xf>
    <xf numFmtId="0" fontId="0" fillId="0" borderId="11" xfId="0" applyBorder="1" applyAlignment="1">
      <alignment wrapText="1"/>
    </xf>
    <xf numFmtId="0" fontId="0" fillId="0" borderId="15" xfId="0" applyBorder="1" applyAlignment="1">
      <alignment wrapText="1"/>
    </xf>
    <xf numFmtId="0" fontId="0" fillId="0" borderId="10" xfId="0" applyBorder="1" applyAlignment="1">
      <alignment wrapText="1"/>
    </xf>
    <xf numFmtId="0" fontId="0" fillId="0" borderId="12" xfId="0" applyBorder="1" applyAlignment="1">
      <alignment wrapText="1"/>
    </xf>
    <xf numFmtId="0" fontId="5" fillId="0" borderId="0" xfId="0" applyFont="1" applyAlignment="1">
      <alignment/>
    </xf>
    <xf numFmtId="0" fontId="3" fillId="0" borderId="0" xfId="0" applyFont="1" applyAlignment="1">
      <alignment/>
    </xf>
    <xf numFmtId="0" fontId="6" fillId="0" borderId="16" xfId="0" applyFont="1" applyBorder="1" applyAlignment="1">
      <alignment/>
    </xf>
    <xf numFmtId="0" fontId="0" fillId="0" borderId="17" xfId="0" applyBorder="1" applyAlignment="1">
      <alignment/>
    </xf>
    <xf numFmtId="0" fontId="0" fillId="0" borderId="11" xfId="0" applyBorder="1" applyAlignment="1">
      <alignment/>
    </xf>
    <xf numFmtId="0" fontId="2" fillId="0" borderId="12" xfId="0" applyFont="1" applyBorder="1" applyAlignment="1">
      <alignment horizontal="center" wrapText="1"/>
    </xf>
    <xf numFmtId="0" fontId="2" fillId="0" borderId="18" xfId="0" applyFont="1" applyBorder="1" applyAlignment="1">
      <alignment horizontal="center" wrapText="1"/>
    </xf>
    <xf numFmtId="0" fontId="7" fillId="0" borderId="0" xfId="0" applyFont="1" applyAlignment="1">
      <alignment horizontal="left" indent="4"/>
    </xf>
    <xf numFmtId="0" fontId="8" fillId="0" borderId="0" xfId="0" applyFont="1" applyAlignment="1">
      <alignment/>
    </xf>
    <xf numFmtId="0" fontId="0" fillId="0" borderId="0" xfId="0" applyBorder="1" applyAlignment="1">
      <alignment wrapText="1"/>
    </xf>
    <xf numFmtId="0" fontId="0" fillId="0" borderId="0" xfId="0" applyBorder="1" applyAlignment="1">
      <alignment/>
    </xf>
    <xf numFmtId="0" fontId="0" fillId="0" borderId="0" xfId="0" applyFill="1" applyAlignment="1">
      <alignment/>
    </xf>
    <xf numFmtId="0" fontId="9" fillId="33" borderId="19" xfId="0" applyFont="1" applyFill="1" applyBorder="1" applyAlignment="1" applyProtection="1">
      <alignment/>
      <protection/>
    </xf>
    <xf numFmtId="0" fontId="9" fillId="33" borderId="20" xfId="0" applyFont="1" applyFill="1" applyBorder="1" applyAlignment="1" applyProtection="1">
      <alignment/>
      <protection/>
    </xf>
    <xf numFmtId="0" fontId="0" fillId="33" borderId="21" xfId="0" applyFill="1" applyBorder="1" applyAlignment="1">
      <alignment/>
    </xf>
    <xf numFmtId="0" fontId="9" fillId="33" borderId="22" xfId="0" applyFont="1" applyFill="1" applyBorder="1" applyAlignment="1" applyProtection="1">
      <alignment/>
      <protection/>
    </xf>
    <xf numFmtId="0" fontId="0" fillId="33" borderId="0" xfId="0" applyFill="1" applyBorder="1" applyAlignment="1" applyProtection="1">
      <alignment/>
      <protection/>
    </xf>
    <xf numFmtId="0" fontId="9" fillId="33" borderId="0" xfId="0" applyFont="1" applyFill="1" applyBorder="1" applyAlignment="1" applyProtection="1">
      <alignment/>
      <protection/>
    </xf>
    <xf numFmtId="0" fontId="0" fillId="33" borderId="23" xfId="0" applyFill="1" applyBorder="1" applyAlignment="1">
      <alignment/>
    </xf>
    <xf numFmtId="0" fontId="9" fillId="33" borderId="24" xfId="0" applyFont="1" applyFill="1" applyBorder="1" applyAlignment="1" applyProtection="1">
      <alignment/>
      <protection/>
    </xf>
    <xf numFmtId="0" fontId="9" fillId="33" borderId="25" xfId="0" applyFont="1" applyFill="1" applyBorder="1" applyAlignment="1" applyProtection="1">
      <alignment/>
      <protection/>
    </xf>
    <xf numFmtId="0" fontId="0" fillId="33" borderId="25" xfId="0" applyFill="1" applyBorder="1" applyAlignment="1" applyProtection="1">
      <alignment/>
      <protection/>
    </xf>
    <xf numFmtId="0" fontId="0" fillId="33" borderId="26" xfId="0" applyFill="1" applyBorder="1" applyAlignment="1">
      <alignment/>
    </xf>
    <xf numFmtId="0" fontId="10" fillId="0" borderId="0" xfId="0" applyFont="1" applyFill="1" applyAlignment="1">
      <alignment/>
    </xf>
    <xf numFmtId="0" fontId="0" fillId="33" borderId="27" xfId="0" applyFill="1" applyBorder="1" applyAlignment="1">
      <alignment/>
    </xf>
    <xf numFmtId="0" fontId="5" fillId="0" borderId="0" xfId="0" applyFont="1" applyFill="1" applyAlignment="1">
      <alignment/>
    </xf>
    <xf numFmtId="0" fontId="0" fillId="0" borderId="28" xfId="0" applyFill="1" applyBorder="1" applyAlignment="1">
      <alignment/>
    </xf>
    <xf numFmtId="0" fontId="11" fillId="0" borderId="29" xfId="0" applyFont="1" applyFill="1" applyBorder="1" applyAlignment="1">
      <alignment/>
    </xf>
    <xf numFmtId="0" fontId="10" fillId="0" borderId="29" xfId="0" applyFont="1" applyFill="1" applyBorder="1" applyAlignment="1">
      <alignment horizontal="center" wrapText="1"/>
    </xf>
    <xf numFmtId="0" fontId="10" fillId="0" borderId="30" xfId="0" applyNumberFormat="1" applyFont="1" applyFill="1" applyBorder="1" applyAlignment="1">
      <alignment horizontal="center"/>
    </xf>
    <xf numFmtId="0" fontId="0" fillId="0" borderId="31" xfId="0" applyFill="1" applyBorder="1" applyAlignment="1">
      <alignment/>
    </xf>
    <xf numFmtId="0" fontId="14" fillId="0" borderId="32" xfId="0" applyFont="1" applyBorder="1" applyAlignment="1">
      <alignment wrapText="1"/>
    </xf>
    <xf numFmtId="0" fontId="0" fillId="0" borderId="32" xfId="0" applyBorder="1" applyAlignment="1">
      <alignment wrapText="1"/>
    </xf>
    <xf numFmtId="0" fontId="0" fillId="0" borderId="33" xfId="0" applyBorder="1" applyAlignment="1">
      <alignment wrapText="1"/>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Fill="1" applyBorder="1" applyAlignment="1">
      <alignment/>
    </xf>
    <xf numFmtId="0" fontId="13" fillId="33" borderId="38" xfId="0" applyFont="1" applyFill="1" applyBorder="1" applyAlignment="1" applyProtection="1">
      <alignment wrapText="1"/>
      <protection locked="0"/>
    </xf>
    <xf numFmtId="0" fontId="0" fillId="0" borderId="39" xfId="0" applyFill="1" applyBorder="1" applyAlignment="1">
      <alignment/>
    </xf>
    <xf numFmtId="0" fontId="0" fillId="0" borderId="37" xfId="0" applyFill="1" applyBorder="1" applyAlignment="1">
      <alignment horizontal="center"/>
    </xf>
    <xf numFmtId="0" fontId="0" fillId="0" borderId="38" xfId="0" applyFill="1" applyBorder="1" applyAlignment="1">
      <alignment horizontal="center"/>
    </xf>
    <xf numFmtId="172" fontId="5" fillId="34" borderId="39" xfId="0" applyNumberFormat="1" applyFont="1" applyFill="1" applyBorder="1" applyAlignment="1">
      <alignment horizontal="center"/>
    </xf>
    <xf numFmtId="0" fontId="0" fillId="0" borderId="40" xfId="0" applyBorder="1" applyAlignment="1">
      <alignment/>
    </xf>
    <xf numFmtId="0" fontId="15" fillId="33" borderId="41" xfId="0" applyNumberFormat="1" applyFont="1" applyFill="1" applyBorder="1" applyAlignment="1">
      <alignment horizontal="left" wrapText="1"/>
    </xf>
    <xf numFmtId="0" fontId="0" fillId="0" borderId="41" xfId="0" applyNumberFormat="1" applyBorder="1" applyAlignment="1">
      <alignment/>
    </xf>
    <xf numFmtId="9" fontId="0" fillId="33" borderId="42" xfId="0" applyNumberFormat="1" applyFill="1" applyBorder="1" applyAlignment="1">
      <alignment/>
    </xf>
    <xf numFmtId="0" fontId="0" fillId="33" borderId="40" xfId="0" applyFill="1" applyBorder="1" applyAlignment="1">
      <alignment horizontal="center"/>
    </xf>
    <xf numFmtId="0" fontId="0" fillId="34" borderId="41" xfId="0" applyFill="1" applyBorder="1" applyAlignment="1">
      <alignment horizontal="center"/>
    </xf>
    <xf numFmtId="172" fontId="0" fillId="0" borderId="42" xfId="0" applyNumberFormat="1" applyBorder="1" applyAlignment="1">
      <alignment horizontal="center"/>
    </xf>
    <xf numFmtId="0" fontId="0" fillId="0" borderId="43" xfId="0" applyBorder="1" applyAlignment="1">
      <alignment/>
    </xf>
    <xf numFmtId="0" fontId="15" fillId="33" borderId="41" xfId="0" applyFont="1" applyFill="1" applyBorder="1" applyAlignment="1" applyProtection="1">
      <alignment wrapText="1"/>
      <protection locked="0"/>
    </xf>
    <xf numFmtId="0" fontId="0" fillId="0" borderId="44" xfId="0" applyNumberFormat="1" applyBorder="1" applyAlignment="1">
      <alignment/>
    </xf>
    <xf numFmtId="9" fontId="0" fillId="33" borderId="45" xfId="0" applyNumberFormat="1" applyFill="1" applyBorder="1" applyAlignment="1">
      <alignment/>
    </xf>
    <xf numFmtId="0" fontId="0" fillId="33" borderId="43" xfId="0" applyFill="1" applyBorder="1" applyAlignment="1">
      <alignment horizontal="center"/>
    </xf>
    <xf numFmtId="0" fontId="0" fillId="34" borderId="44" xfId="0" applyFill="1" applyBorder="1" applyAlignment="1">
      <alignment horizontal="center"/>
    </xf>
    <xf numFmtId="172" fontId="0" fillId="0" borderId="45" xfId="0" applyNumberFormat="1" applyBorder="1" applyAlignment="1">
      <alignment horizontal="center"/>
    </xf>
    <xf numFmtId="0" fontId="0" fillId="0" borderId="46" xfId="0" applyBorder="1" applyAlignment="1">
      <alignment/>
    </xf>
    <xf numFmtId="0" fontId="15" fillId="33" borderId="47" xfId="0" applyFont="1" applyFill="1" applyBorder="1" applyAlignment="1" applyProtection="1">
      <alignment wrapText="1"/>
      <protection locked="0"/>
    </xf>
    <xf numFmtId="0" fontId="0" fillId="0" borderId="35" xfId="0" applyNumberFormat="1" applyBorder="1" applyAlignment="1">
      <alignment/>
    </xf>
    <xf numFmtId="9" fontId="0" fillId="33" borderId="36" xfId="0" applyNumberFormat="1" applyFill="1" applyBorder="1" applyAlignment="1">
      <alignment/>
    </xf>
    <xf numFmtId="0" fontId="0" fillId="33" borderId="34" xfId="0" applyFill="1" applyBorder="1" applyAlignment="1">
      <alignment horizontal="center"/>
    </xf>
    <xf numFmtId="0" fontId="0" fillId="34" borderId="48" xfId="0" applyFill="1" applyBorder="1" applyAlignment="1">
      <alignment horizontal="center"/>
    </xf>
    <xf numFmtId="172" fontId="0" fillId="0" borderId="33" xfId="0" applyNumberFormat="1" applyBorder="1" applyAlignment="1">
      <alignment horizontal="center"/>
    </xf>
    <xf numFmtId="0" fontId="0" fillId="33" borderId="31" xfId="0" applyFill="1" applyBorder="1" applyAlignment="1">
      <alignment horizontal="center"/>
    </xf>
    <xf numFmtId="0" fontId="0" fillId="0" borderId="37" xfId="0" applyBorder="1" applyAlignment="1">
      <alignment/>
    </xf>
    <xf numFmtId="0" fontId="13" fillId="33" borderId="41" xfId="0" applyFont="1" applyFill="1" applyBorder="1" applyAlignment="1" applyProtection="1">
      <alignment wrapText="1"/>
      <protection locked="0"/>
    </xf>
    <xf numFmtId="0" fontId="0" fillId="33" borderId="32" xfId="0" applyNumberFormat="1" applyFill="1" applyBorder="1" applyAlignment="1">
      <alignment/>
    </xf>
    <xf numFmtId="0" fontId="0" fillId="0" borderId="33" xfId="0" applyNumberFormat="1" applyFill="1" applyBorder="1" applyAlignment="1">
      <alignment/>
    </xf>
    <xf numFmtId="0" fontId="0" fillId="0" borderId="31" xfId="0" applyFill="1" applyBorder="1" applyAlignment="1">
      <alignment horizontal="center"/>
    </xf>
    <xf numFmtId="0" fontId="0" fillId="0" borderId="49" xfId="0" applyFill="1" applyBorder="1" applyAlignment="1">
      <alignment horizontal="center"/>
    </xf>
    <xf numFmtId="0" fontId="0" fillId="0" borderId="50" xfId="0" applyFill="1" applyBorder="1" applyAlignment="1">
      <alignment horizontal="center"/>
    </xf>
    <xf numFmtId="0" fontId="15" fillId="33" borderId="44" xfId="0" applyFont="1" applyFill="1" applyBorder="1" applyAlignment="1" applyProtection="1">
      <alignment wrapText="1"/>
      <protection locked="0"/>
    </xf>
    <xf numFmtId="172" fontId="5" fillId="0" borderId="45" xfId="0" applyNumberFormat="1" applyFont="1" applyBorder="1" applyAlignment="1">
      <alignment horizontal="center"/>
    </xf>
    <xf numFmtId="0" fontId="6" fillId="33" borderId="48" xfId="0" applyFont="1" applyFill="1" applyBorder="1" applyAlignment="1" applyProtection="1">
      <alignment wrapText="1"/>
      <protection locked="0"/>
    </xf>
    <xf numFmtId="172" fontId="5" fillId="0" borderId="33" xfId="0" applyNumberFormat="1" applyFont="1" applyBorder="1" applyAlignment="1">
      <alignment horizontal="center"/>
    </xf>
    <xf numFmtId="0" fontId="0" fillId="0" borderId="51" xfId="0" applyNumberFormat="1" applyFill="1" applyBorder="1" applyAlignment="1">
      <alignment/>
    </xf>
    <xf numFmtId="0" fontId="6" fillId="33" borderId="44" xfId="0" applyFont="1" applyFill="1" applyBorder="1" applyAlignment="1" applyProtection="1">
      <alignment wrapText="1"/>
      <protection locked="0"/>
    </xf>
    <xf numFmtId="0" fontId="0" fillId="0" borderId="52" xfId="0" applyBorder="1" applyAlignment="1">
      <alignment/>
    </xf>
    <xf numFmtId="0" fontId="0" fillId="0" borderId="32" xfId="0" applyNumberFormat="1" applyBorder="1" applyAlignment="1">
      <alignment/>
    </xf>
    <xf numFmtId="0" fontId="0" fillId="33" borderId="52" xfId="0" applyFill="1" applyBorder="1" applyAlignment="1">
      <alignment horizontal="center"/>
    </xf>
    <xf numFmtId="0" fontId="6" fillId="33" borderId="47" xfId="0" applyFont="1" applyFill="1" applyBorder="1" applyAlignment="1" applyProtection="1">
      <alignment wrapText="1"/>
      <protection locked="0"/>
    </xf>
    <xf numFmtId="0" fontId="0" fillId="33" borderId="53" xfId="0" applyFill="1" applyBorder="1" applyAlignment="1">
      <alignment horizontal="center"/>
    </xf>
    <xf numFmtId="0" fontId="0" fillId="34" borderId="47" xfId="0" applyFill="1" applyBorder="1" applyAlignment="1">
      <alignment horizontal="center"/>
    </xf>
    <xf numFmtId="172" fontId="5" fillId="0" borderId="36" xfId="0" applyNumberFormat="1" applyFont="1" applyBorder="1" applyAlignment="1">
      <alignment horizontal="center"/>
    </xf>
    <xf numFmtId="0" fontId="0" fillId="0" borderId="32" xfId="0" applyFill="1" applyBorder="1" applyAlignment="1">
      <alignment horizontal="center"/>
    </xf>
    <xf numFmtId="0" fontId="0" fillId="0" borderId="50" xfId="0" applyFill="1" applyBorder="1" applyAlignment="1">
      <alignment/>
    </xf>
    <xf numFmtId="0" fontId="13" fillId="33" borderId="49" xfId="0" applyFont="1" applyFill="1" applyBorder="1" applyAlignment="1" applyProtection="1">
      <alignment wrapText="1"/>
      <protection locked="0"/>
    </xf>
    <xf numFmtId="0" fontId="13" fillId="33" borderId="54" xfId="0" applyFont="1" applyFill="1" applyBorder="1" applyAlignment="1" applyProtection="1">
      <alignment wrapText="1"/>
      <protection locked="0"/>
    </xf>
    <xf numFmtId="0" fontId="0" fillId="0" borderId="55" xfId="0" applyNumberFormat="1" applyFill="1" applyBorder="1" applyAlignment="1">
      <alignment/>
    </xf>
    <xf numFmtId="172" fontId="5" fillId="0" borderId="56" xfId="0" applyNumberFormat="1" applyFont="1" applyFill="1" applyBorder="1" applyAlignment="1">
      <alignment horizontal="center"/>
    </xf>
    <xf numFmtId="0" fontId="13" fillId="33" borderId="57" xfId="0" applyFont="1" applyFill="1" applyBorder="1" applyAlignment="1" applyProtection="1">
      <alignment wrapText="1"/>
      <protection locked="0"/>
    </xf>
    <xf numFmtId="0" fontId="0" fillId="0" borderId="57" xfId="0" applyNumberFormat="1" applyFill="1" applyBorder="1" applyAlignment="1">
      <alignment/>
    </xf>
    <xf numFmtId="172" fontId="5" fillId="0" borderId="58" xfId="0" applyNumberFormat="1" applyFont="1" applyFill="1" applyBorder="1" applyAlignment="1">
      <alignment horizontal="center"/>
    </xf>
    <xf numFmtId="0" fontId="6" fillId="33" borderId="32" xfId="0" applyFont="1" applyFill="1" applyBorder="1" applyAlignment="1" applyProtection="1">
      <alignment wrapText="1"/>
      <protection locked="0"/>
    </xf>
    <xf numFmtId="0" fontId="0" fillId="0" borderId="31" xfId="0" applyBorder="1" applyAlignment="1">
      <alignment/>
    </xf>
    <xf numFmtId="0" fontId="0" fillId="0" borderId="59" xfId="0" applyNumberFormat="1" applyFill="1" applyBorder="1" applyAlignment="1">
      <alignment/>
    </xf>
    <xf numFmtId="0" fontId="0" fillId="0" borderId="44" xfId="0" applyBorder="1" applyAlignment="1">
      <alignment/>
    </xf>
    <xf numFmtId="0" fontId="0" fillId="0" borderId="32" xfId="0" applyBorder="1" applyAlignment="1">
      <alignment/>
    </xf>
    <xf numFmtId="0" fontId="0" fillId="0" borderId="0" xfId="0" applyFill="1" applyBorder="1" applyAlignment="1">
      <alignment/>
    </xf>
    <xf numFmtId="0" fontId="16" fillId="0" borderId="0" xfId="0" applyFont="1" applyFill="1" applyBorder="1" applyAlignment="1" applyProtection="1">
      <alignment/>
      <protection/>
    </xf>
    <xf numFmtId="0" fontId="11" fillId="0" borderId="60" xfId="0" applyFont="1" applyFill="1" applyBorder="1" applyAlignment="1">
      <alignment/>
    </xf>
    <xf numFmtId="0" fontId="10" fillId="0" borderId="27" xfId="0" applyFont="1" applyFill="1" applyBorder="1" applyAlignment="1">
      <alignment horizontal="center" wrapText="1"/>
    </xf>
    <xf numFmtId="0" fontId="14" fillId="0" borderId="61" xfId="0" applyFont="1" applyBorder="1" applyAlignment="1">
      <alignment wrapText="1"/>
    </xf>
    <xf numFmtId="0" fontId="10" fillId="0" borderId="10" xfId="0" applyNumberFormat="1" applyFont="1" applyFill="1" applyBorder="1" applyAlignment="1">
      <alignment horizontal="center"/>
    </xf>
    <xf numFmtId="0" fontId="0" fillId="0" borderId="20" xfId="0" applyBorder="1" applyAlignment="1">
      <alignment wrapText="1"/>
    </xf>
    <xf numFmtId="0" fontId="0" fillId="0" borderId="21" xfId="0" applyBorder="1" applyAlignment="1">
      <alignment/>
    </xf>
    <xf numFmtId="0" fontId="0" fillId="0" borderId="19" xfId="0" applyBorder="1" applyAlignment="1">
      <alignment wrapText="1"/>
    </xf>
    <xf numFmtId="0" fontId="13" fillId="33" borderId="62" xfId="0" applyFont="1" applyFill="1" applyBorder="1" applyAlignment="1" applyProtection="1">
      <alignment wrapText="1"/>
      <protection locked="0"/>
    </xf>
    <xf numFmtId="0" fontId="0" fillId="0" borderId="12" xfId="0" applyFill="1" applyBorder="1" applyAlignment="1">
      <alignment/>
    </xf>
    <xf numFmtId="0" fontId="0" fillId="0" borderId="25" xfId="0" applyFill="1" applyBorder="1" applyAlignment="1">
      <alignment/>
    </xf>
    <xf numFmtId="0" fontId="0" fillId="0" borderId="26" xfId="0" applyFill="1" applyBorder="1" applyAlignment="1">
      <alignment horizontal="center"/>
    </xf>
    <xf numFmtId="0" fontId="0" fillId="0" borderId="24" xfId="0" applyFill="1" applyBorder="1" applyAlignment="1">
      <alignment/>
    </xf>
    <xf numFmtId="0" fontId="15" fillId="33" borderId="63" xfId="0" applyNumberFormat="1" applyFont="1" applyFill="1" applyBorder="1" applyAlignment="1">
      <alignment horizontal="left" wrapText="1"/>
    </xf>
    <xf numFmtId="0" fontId="0" fillId="0" borderId="64" xfId="0" applyBorder="1" applyAlignment="1">
      <alignment/>
    </xf>
    <xf numFmtId="9" fontId="0" fillId="0" borderId="65" xfId="0" applyNumberFormat="1" applyFill="1" applyBorder="1" applyAlignment="1">
      <alignment/>
    </xf>
    <xf numFmtId="9" fontId="0" fillId="0" borderId="17" xfId="0" applyNumberFormat="1" applyFill="1" applyBorder="1" applyAlignment="1">
      <alignment/>
    </xf>
    <xf numFmtId="0" fontId="0" fillId="33" borderId="66" xfId="0" applyFill="1" applyBorder="1" applyAlignment="1">
      <alignment/>
    </xf>
    <xf numFmtId="173" fontId="0" fillId="33" borderId="66" xfId="0" applyNumberFormat="1" applyFill="1" applyBorder="1" applyAlignment="1">
      <alignment/>
    </xf>
    <xf numFmtId="0" fontId="15" fillId="33" borderId="63" xfId="0" applyFont="1" applyFill="1" applyBorder="1" applyAlignment="1" applyProtection="1">
      <alignment wrapText="1"/>
      <protection locked="0"/>
    </xf>
    <xf numFmtId="0" fontId="0" fillId="0" borderId="67" xfId="0" applyBorder="1" applyAlignment="1">
      <alignment/>
    </xf>
    <xf numFmtId="9" fontId="0" fillId="0" borderId="68" xfId="0" applyNumberFormat="1" applyFill="1" applyBorder="1" applyAlignment="1">
      <alignment/>
    </xf>
    <xf numFmtId="9" fontId="0" fillId="0" borderId="69" xfId="0" applyNumberFormat="1" applyFill="1" applyBorder="1" applyAlignment="1">
      <alignment/>
    </xf>
    <xf numFmtId="173" fontId="0" fillId="33" borderId="70" xfId="0" applyNumberFormat="1" applyFill="1" applyBorder="1" applyAlignment="1">
      <alignment/>
    </xf>
    <xf numFmtId="0" fontId="0" fillId="0" borderId="71" xfId="0" applyBorder="1" applyAlignment="1">
      <alignment/>
    </xf>
    <xf numFmtId="0" fontId="6" fillId="34" borderId="63" xfId="0" applyFont="1" applyFill="1" applyBorder="1" applyAlignment="1" applyProtection="1">
      <alignment wrapText="1"/>
      <protection locked="0"/>
    </xf>
    <xf numFmtId="0" fontId="0" fillId="0" borderId="71" xfId="0" applyFill="1" applyBorder="1" applyAlignment="1">
      <alignment/>
    </xf>
    <xf numFmtId="9" fontId="0" fillId="0" borderId="68" xfId="0" applyNumberFormat="1" applyFill="1" applyBorder="1" applyAlignment="1">
      <alignment/>
    </xf>
    <xf numFmtId="9" fontId="0" fillId="0" borderId="69" xfId="0" applyNumberFormat="1" applyFill="1" applyBorder="1" applyAlignment="1">
      <alignment/>
    </xf>
    <xf numFmtId="173" fontId="0" fillId="34" borderId="70" xfId="0" applyNumberFormat="1" applyFill="1" applyBorder="1" applyAlignment="1">
      <alignment horizontal="center"/>
    </xf>
    <xf numFmtId="0" fontId="13" fillId="33" borderId="72" xfId="0" applyFont="1" applyFill="1" applyBorder="1" applyAlignment="1" applyProtection="1">
      <alignment wrapText="1"/>
      <protection locked="0"/>
    </xf>
    <xf numFmtId="0" fontId="0" fillId="0" borderId="73" xfId="0" applyBorder="1" applyAlignment="1">
      <alignment horizontal="center"/>
    </xf>
    <xf numFmtId="0" fontId="0" fillId="0" borderId="74" xfId="0" applyFill="1" applyBorder="1" applyAlignment="1">
      <alignment wrapText="1"/>
    </xf>
    <xf numFmtId="0" fontId="0" fillId="0" borderId="18" xfId="0" applyBorder="1" applyAlignment="1">
      <alignment horizontal="center" wrapText="1"/>
    </xf>
    <xf numFmtId="0" fontId="0" fillId="0" borderId="70" xfId="0" applyFill="1" applyBorder="1" applyAlignment="1">
      <alignment horizontal="center" wrapText="1"/>
    </xf>
    <xf numFmtId="0" fontId="0" fillId="0" borderId="18" xfId="0" applyBorder="1" applyAlignment="1">
      <alignment wrapText="1"/>
    </xf>
    <xf numFmtId="0" fontId="15" fillId="33" borderId="75" xfId="0" applyFont="1" applyFill="1" applyBorder="1" applyAlignment="1" applyProtection="1">
      <alignment wrapText="1"/>
      <protection locked="0"/>
    </xf>
    <xf numFmtId="0" fontId="0" fillId="0" borderId="64" xfId="0" applyFill="1" applyBorder="1" applyAlignment="1">
      <alignment/>
    </xf>
    <xf numFmtId="0" fontId="0" fillId="0" borderId="76" xfId="0" applyFill="1" applyBorder="1" applyAlignment="1">
      <alignment/>
    </xf>
    <xf numFmtId="0" fontId="0" fillId="33" borderId="12" xfId="0" applyFill="1" applyBorder="1" applyAlignment="1">
      <alignment/>
    </xf>
    <xf numFmtId="173" fontId="0" fillId="33" borderId="77" xfId="0" applyNumberFormat="1" applyFill="1" applyBorder="1" applyAlignment="1">
      <alignment horizontal="center"/>
    </xf>
    <xf numFmtId="0" fontId="0" fillId="0" borderId="78" xfId="0" applyFill="1" applyBorder="1" applyAlignment="1">
      <alignment/>
    </xf>
    <xf numFmtId="0" fontId="0" fillId="0" borderId="74" xfId="0" applyFill="1" applyBorder="1" applyAlignment="1">
      <alignment/>
    </xf>
    <xf numFmtId="0" fontId="0" fillId="33" borderId="18" xfId="0" applyFill="1" applyBorder="1" applyAlignment="1">
      <alignment/>
    </xf>
    <xf numFmtId="173" fontId="0" fillId="33" borderId="79" xfId="0" applyNumberFormat="1" applyFill="1" applyBorder="1" applyAlignment="1">
      <alignment horizontal="center"/>
    </xf>
    <xf numFmtId="0" fontId="15" fillId="33" borderId="80" xfId="0" applyFont="1" applyFill="1" applyBorder="1" applyAlignment="1" applyProtection="1">
      <alignment wrapText="1"/>
      <protection locked="0"/>
    </xf>
    <xf numFmtId="0" fontId="0" fillId="0" borderId="73" xfId="0" applyFill="1" applyBorder="1" applyAlignment="1">
      <alignment/>
    </xf>
    <xf numFmtId="173" fontId="0" fillId="33" borderId="81" xfId="0" applyNumberFormat="1" applyFill="1" applyBorder="1" applyAlignment="1">
      <alignment horizontal="center"/>
    </xf>
    <xf numFmtId="0" fontId="0" fillId="0" borderId="82" xfId="0" applyFill="1" applyBorder="1" applyAlignment="1">
      <alignment/>
    </xf>
    <xf numFmtId="173" fontId="0" fillId="33" borderId="83" xfId="0" applyNumberFormat="1" applyFill="1" applyBorder="1" applyAlignment="1">
      <alignment horizontal="center"/>
    </xf>
    <xf numFmtId="0" fontId="6" fillId="34" borderId="68" xfId="0" applyFont="1" applyFill="1" applyBorder="1" applyAlignment="1" applyProtection="1">
      <alignment wrapText="1"/>
      <protection locked="0"/>
    </xf>
    <xf numFmtId="0" fontId="0" fillId="34" borderId="73" xfId="0" applyFill="1" applyBorder="1" applyAlignment="1">
      <alignment horizontal="center" wrapText="1"/>
    </xf>
    <xf numFmtId="0" fontId="0" fillId="0" borderId="68" xfId="0" applyFill="1" applyBorder="1" applyAlignment="1">
      <alignment/>
    </xf>
    <xf numFmtId="0" fontId="0" fillId="0" borderId="69" xfId="0" applyFill="1" applyBorder="1" applyAlignment="1">
      <alignment/>
    </xf>
    <xf numFmtId="0" fontId="13" fillId="33" borderId="68" xfId="0" applyFont="1" applyFill="1" applyBorder="1" applyAlignment="1" applyProtection="1">
      <alignment wrapText="1"/>
      <protection locked="0"/>
    </xf>
    <xf numFmtId="0" fontId="0" fillId="0" borderId="16" xfId="0" applyFill="1" applyBorder="1" applyAlignment="1">
      <alignment/>
    </xf>
    <xf numFmtId="0" fontId="0" fillId="0" borderId="68" xfId="0" applyFill="1" applyBorder="1" applyAlignment="1">
      <alignment/>
    </xf>
    <xf numFmtId="0" fontId="0" fillId="0" borderId="17" xfId="0" applyFill="1" applyBorder="1" applyAlignment="1">
      <alignment/>
    </xf>
    <xf numFmtId="173" fontId="0" fillId="33" borderId="66" xfId="0" applyNumberFormat="1" applyFill="1" applyBorder="1" applyAlignment="1">
      <alignment horizontal="center"/>
    </xf>
    <xf numFmtId="0" fontId="15" fillId="33" borderId="68" xfId="0" applyFont="1" applyFill="1" applyBorder="1" applyAlignment="1" applyProtection="1">
      <alignment wrapText="1"/>
      <protection locked="0"/>
    </xf>
    <xf numFmtId="0" fontId="0" fillId="0" borderId="73" xfId="0" applyFill="1" applyBorder="1" applyAlignment="1">
      <alignment/>
    </xf>
    <xf numFmtId="173" fontId="0" fillId="33" borderId="70" xfId="0" applyNumberFormat="1" applyFill="1" applyBorder="1" applyAlignment="1">
      <alignment horizontal="center"/>
    </xf>
    <xf numFmtId="0" fontId="17" fillId="33" borderId="84" xfId="0" applyFont="1" applyFill="1" applyBorder="1" applyAlignment="1" applyProtection="1">
      <alignment wrapText="1"/>
      <protection locked="0"/>
    </xf>
    <xf numFmtId="0" fontId="0" fillId="0" borderId="82" xfId="0" applyFill="1" applyBorder="1" applyAlignment="1">
      <alignment/>
    </xf>
    <xf numFmtId="9" fontId="0" fillId="0" borderId="85" xfId="0" applyNumberFormat="1" applyFill="1" applyBorder="1" applyAlignment="1">
      <alignment/>
    </xf>
    <xf numFmtId="173" fontId="18" fillId="33" borderId="86" xfId="0" applyNumberFormat="1" applyFont="1" applyFill="1" applyBorder="1" applyAlignment="1">
      <alignment horizontal="center"/>
    </xf>
    <xf numFmtId="0" fontId="19" fillId="34" borderId="84" xfId="0" applyFont="1" applyFill="1" applyBorder="1" applyAlignment="1" applyProtection="1">
      <alignment wrapText="1"/>
      <protection locked="0"/>
    </xf>
    <xf numFmtId="9" fontId="0" fillId="0" borderId="84" xfId="0" applyNumberFormat="1" applyFill="1" applyBorder="1" applyAlignment="1">
      <alignment/>
    </xf>
    <xf numFmtId="173" fontId="0" fillId="34" borderId="86" xfId="0" applyNumberFormat="1" applyFill="1" applyBorder="1" applyAlignment="1">
      <alignment horizontal="center"/>
    </xf>
    <xf numFmtId="0" fontId="11" fillId="34" borderId="87" xfId="0" applyFont="1" applyFill="1" applyBorder="1" applyAlignment="1" applyProtection="1">
      <alignment wrapText="1"/>
      <protection locked="0"/>
    </xf>
    <xf numFmtId="0" fontId="0" fillId="34" borderId="88" xfId="0" applyFill="1" applyBorder="1" applyAlignment="1">
      <alignment/>
    </xf>
    <xf numFmtId="9" fontId="0" fillId="0" borderId="27" xfId="0" applyNumberFormat="1" applyFill="1" applyBorder="1" applyAlignment="1">
      <alignment/>
    </xf>
    <xf numFmtId="9" fontId="0" fillId="0" borderId="30" xfId="0" applyNumberFormat="1" applyFill="1" applyBorder="1" applyAlignment="1">
      <alignment/>
    </xf>
    <xf numFmtId="173" fontId="0" fillId="34" borderId="30" xfId="0" applyNumberFormat="1" applyFill="1" applyBorder="1" applyAlignment="1">
      <alignment horizontal="center"/>
    </xf>
    <xf numFmtId="0" fontId="0" fillId="0" borderId="0" xfId="0" applyAlignment="1" applyProtection="1">
      <alignment/>
      <protection/>
    </xf>
    <xf numFmtId="0" fontId="0" fillId="0" borderId="19" xfId="0" applyFill="1" applyBorder="1" applyAlignment="1" applyProtection="1">
      <alignment/>
      <protection/>
    </xf>
    <xf numFmtId="0" fontId="0" fillId="0" borderId="20" xfId="0" applyFill="1" applyBorder="1" applyAlignment="1" applyProtection="1">
      <alignment/>
      <protection/>
    </xf>
    <xf numFmtId="0" fontId="0" fillId="0" borderId="21" xfId="0" applyFill="1" applyBorder="1" applyAlignment="1" applyProtection="1">
      <alignment/>
      <protection/>
    </xf>
    <xf numFmtId="0" fontId="0" fillId="0" borderId="0" xfId="0" applyFill="1" applyAlignment="1" applyProtection="1">
      <alignment/>
      <protection/>
    </xf>
    <xf numFmtId="0" fontId="0" fillId="0" borderId="22" xfId="0" applyFill="1" applyBorder="1" applyAlignment="1" applyProtection="1">
      <alignment/>
      <protection/>
    </xf>
    <xf numFmtId="0" fontId="0" fillId="0" borderId="0" xfId="0" applyFill="1" applyBorder="1" applyAlignment="1" applyProtection="1">
      <alignment/>
      <protection/>
    </xf>
    <xf numFmtId="0" fontId="0" fillId="0" borderId="23" xfId="0" applyFill="1" applyBorder="1" applyAlignment="1" applyProtection="1">
      <alignment/>
      <protection/>
    </xf>
    <xf numFmtId="0" fontId="20" fillId="0" borderId="22" xfId="0" applyFont="1" applyFill="1" applyBorder="1" applyAlignment="1" applyProtection="1">
      <alignment/>
      <protection/>
    </xf>
    <xf numFmtId="0" fontId="21" fillId="0" borderId="0" xfId="0" applyFont="1" applyFill="1" applyBorder="1" applyAlignment="1" applyProtection="1">
      <alignment/>
      <protection/>
    </xf>
    <xf numFmtId="0" fontId="9" fillId="0" borderId="0" xfId="0" applyFont="1" applyFill="1" applyBorder="1" applyAlignment="1" applyProtection="1">
      <alignment/>
      <protection/>
    </xf>
    <xf numFmtId="0" fontId="9" fillId="33" borderId="82" xfId="0" applyFont="1" applyFill="1" applyBorder="1" applyAlignment="1" applyProtection="1">
      <alignment/>
      <protection/>
    </xf>
    <xf numFmtId="0" fontId="9" fillId="33" borderId="85" xfId="0" applyFont="1" applyFill="1" applyBorder="1" applyAlignment="1" applyProtection="1">
      <alignment/>
      <protection/>
    </xf>
    <xf numFmtId="0" fontId="9" fillId="33" borderId="13" xfId="0" applyFont="1" applyFill="1" applyBorder="1" applyAlignment="1" applyProtection="1">
      <alignment/>
      <protection/>
    </xf>
    <xf numFmtId="0" fontId="9" fillId="0" borderId="23" xfId="0" applyFont="1" applyFill="1" applyBorder="1" applyAlignment="1" applyProtection="1">
      <alignment/>
      <protection/>
    </xf>
    <xf numFmtId="0" fontId="22" fillId="0" borderId="22" xfId="0" applyFont="1" applyFill="1" applyBorder="1" applyAlignment="1" applyProtection="1">
      <alignment/>
      <protection/>
    </xf>
    <xf numFmtId="0" fontId="9" fillId="33" borderId="89" xfId="0" applyFont="1" applyFill="1" applyBorder="1" applyAlignment="1" applyProtection="1">
      <alignment/>
      <protection/>
    </xf>
    <xf numFmtId="0" fontId="9" fillId="33" borderId="14" xfId="0" applyFont="1" applyFill="1" applyBorder="1" applyAlignment="1" applyProtection="1">
      <alignment/>
      <protection/>
    </xf>
    <xf numFmtId="0" fontId="0" fillId="33" borderId="89" xfId="0" applyFill="1" applyBorder="1" applyAlignment="1" applyProtection="1">
      <alignment/>
      <protection/>
    </xf>
    <xf numFmtId="0" fontId="0" fillId="33" borderId="16" xfId="0" applyFill="1" applyBorder="1" applyAlignment="1" applyProtection="1">
      <alignment/>
      <protection/>
    </xf>
    <xf numFmtId="0" fontId="9" fillId="33" borderId="17" xfId="0" applyFont="1" applyFill="1" applyBorder="1" applyAlignment="1" applyProtection="1">
      <alignment/>
      <protection/>
    </xf>
    <xf numFmtId="0" fontId="0" fillId="33" borderId="17" xfId="0" applyFill="1" applyBorder="1" applyAlignment="1" applyProtection="1">
      <alignment/>
      <protection/>
    </xf>
    <xf numFmtId="0" fontId="0" fillId="33" borderId="11" xfId="0" applyFill="1" applyBorder="1" applyAlignment="1" applyProtection="1">
      <alignment/>
      <protection/>
    </xf>
    <xf numFmtId="0" fontId="14" fillId="0" borderId="84" xfId="0" applyFont="1" applyBorder="1" applyAlignment="1" applyProtection="1">
      <alignment/>
      <protection/>
    </xf>
    <xf numFmtId="0" fontId="13" fillId="33" borderId="82" xfId="0" applyFont="1" applyFill="1" applyBorder="1" applyAlignment="1" applyProtection="1">
      <alignment horizontal="centerContinuous" wrapText="1"/>
      <protection locked="0"/>
    </xf>
    <xf numFmtId="0" fontId="9" fillId="33" borderId="85" xfId="0" applyFont="1" applyFill="1" applyBorder="1" applyAlignment="1" applyProtection="1">
      <alignment horizontal="centerContinuous" wrapText="1"/>
      <protection locked="0"/>
    </xf>
    <xf numFmtId="0" fontId="14" fillId="0" borderId="82" xfId="0" applyFont="1" applyBorder="1" applyAlignment="1" applyProtection="1">
      <alignment/>
      <protection/>
    </xf>
    <xf numFmtId="0" fontId="9" fillId="0" borderId="13" xfId="0" applyFont="1" applyBorder="1" applyAlignment="1" applyProtection="1">
      <alignment/>
      <protection/>
    </xf>
    <xf numFmtId="0" fontId="23" fillId="33" borderId="82" xfId="0" applyFont="1" applyFill="1" applyBorder="1" applyAlignment="1" applyProtection="1">
      <alignment/>
      <protection locked="0"/>
    </xf>
    <xf numFmtId="0" fontId="0" fillId="33" borderId="85" xfId="0" applyFill="1" applyBorder="1" applyAlignment="1" applyProtection="1">
      <alignment/>
      <protection locked="0"/>
    </xf>
    <xf numFmtId="0" fontId="0" fillId="33" borderId="13" xfId="0" applyFill="1" applyBorder="1" applyAlignment="1" applyProtection="1">
      <alignment/>
      <protection locked="0"/>
    </xf>
    <xf numFmtId="0" fontId="9" fillId="0" borderId="65" xfId="0" applyFont="1" applyBorder="1" applyAlignment="1" applyProtection="1">
      <alignment/>
      <protection/>
    </xf>
    <xf numFmtId="0" fontId="9" fillId="33" borderId="16" xfId="0" applyFont="1" applyFill="1" applyBorder="1" applyAlignment="1" applyProtection="1">
      <alignment/>
      <protection locked="0"/>
    </xf>
    <xf numFmtId="0" fontId="9" fillId="33" borderId="17" xfId="0" applyFont="1" applyFill="1" applyBorder="1" applyAlignment="1" applyProtection="1">
      <alignment/>
      <protection locked="0"/>
    </xf>
    <xf numFmtId="0" fontId="9" fillId="0" borderId="89" xfId="0" applyFont="1" applyBorder="1" applyAlignment="1" applyProtection="1">
      <alignment/>
      <protection/>
    </xf>
    <xf numFmtId="0" fontId="9" fillId="0" borderId="14" xfId="0" applyFont="1" applyBorder="1" applyAlignment="1" applyProtection="1">
      <alignment/>
      <protection/>
    </xf>
    <xf numFmtId="0" fontId="23" fillId="33" borderId="89" xfId="0" applyFont="1" applyFill="1" applyBorder="1" applyAlignment="1" applyProtection="1">
      <alignment/>
      <protection locked="0"/>
    </xf>
    <xf numFmtId="0" fontId="0" fillId="33" borderId="0" xfId="0" applyFill="1" applyBorder="1" applyAlignment="1" applyProtection="1">
      <alignment/>
      <protection locked="0"/>
    </xf>
    <xf numFmtId="0" fontId="0" fillId="33" borderId="14" xfId="0" applyFill="1" applyBorder="1" applyAlignment="1" applyProtection="1">
      <alignment/>
      <protection locked="0"/>
    </xf>
    <xf numFmtId="0" fontId="14" fillId="0" borderId="22" xfId="0" applyFont="1" applyBorder="1" applyAlignment="1" applyProtection="1">
      <alignment/>
      <protection/>
    </xf>
    <xf numFmtId="1" fontId="14" fillId="35" borderId="82" xfId="0" applyNumberFormat="1" applyFont="1" applyFill="1" applyBorder="1" applyAlignment="1" applyProtection="1">
      <alignment horizontal="center"/>
      <protection/>
    </xf>
    <xf numFmtId="0" fontId="9" fillId="0" borderId="13" xfId="0" applyFont="1" applyFill="1" applyBorder="1" applyAlignment="1" applyProtection="1">
      <alignment/>
      <protection/>
    </xf>
    <xf numFmtId="0" fontId="9" fillId="0" borderId="17" xfId="0" applyFont="1" applyBorder="1" applyAlignment="1" applyProtection="1">
      <alignment/>
      <protection/>
    </xf>
    <xf numFmtId="0" fontId="9" fillId="0" borderId="11" xfId="0" applyFont="1" applyBorder="1" applyAlignment="1" applyProtection="1">
      <alignment/>
      <protection/>
    </xf>
    <xf numFmtId="0" fontId="23" fillId="33" borderId="16" xfId="0" applyFont="1" applyFill="1" applyBorder="1" applyAlignment="1" applyProtection="1">
      <alignment/>
      <protection locked="0"/>
    </xf>
    <xf numFmtId="0" fontId="0" fillId="33" borderId="17" xfId="0" applyFill="1" applyBorder="1" applyAlignment="1" applyProtection="1">
      <alignment/>
      <protection locked="0"/>
    </xf>
    <xf numFmtId="0" fontId="0" fillId="33" borderId="11" xfId="0" applyFill="1" applyBorder="1" applyAlignment="1" applyProtection="1">
      <alignment/>
      <protection locked="0"/>
    </xf>
    <xf numFmtId="0" fontId="14" fillId="0" borderId="90" xfId="0" applyFont="1" applyBorder="1" applyAlignment="1" applyProtection="1">
      <alignment/>
      <protection/>
    </xf>
    <xf numFmtId="0" fontId="14" fillId="35" borderId="82" xfId="0" applyFont="1" applyFill="1" applyBorder="1" applyAlignment="1" applyProtection="1">
      <alignment horizontal="center"/>
      <protection/>
    </xf>
    <xf numFmtId="0" fontId="14" fillId="0" borderId="91" xfId="0" applyFont="1" applyBorder="1" applyAlignment="1" applyProtection="1">
      <alignment/>
      <protection/>
    </xf>
    <xf numFmtId="0" fontId="23" fillId="33" borderId="13" xfId="0" applyFont="1" applyFill="1" applyBorder="1" applyAlignment="1" applyProtection="1">
      <alignment horizontal="center"/>
      <protection/>
    </xf>
    <xf numFmtId="0" fontId="14" fillId="0" borderId="92" xfId="0" applyFont="1" applyBorder="1" applyAlignment="1" applyProtection="1">
      <alignment/>
      <protection/>
    </xf>
    <xf numFmtId="0" fontId="9" fillId="0" borderId="61" xfId="0" applyFont="1" applyFill="1" applyBorder="1" applyAlignment="1" applyProtection="1">
      <alignment/>
      <protection/>
    </xf>
    <xf numFmtId="0" fontId="9" fillId="0" borderId="93" xfId="0" applyFont="1" applyFill="1" applyBorder="1" applyAlignment="1" applyProtection="1">
      <alignment/>
      <protection/>
    </xf>
    <xf numFmtId="0" fontId="14" fillId="0" borderId="22" xfId="0" applyFont="1" applyBorder="1" applyAlignment="1" applyProtection="1">
      <alignment horizontal="center" vertical="center"/>
      <protection/>
    </xf>
    <xf numFmtId="0" fontId="14" fillId="0" borderId="22" xfId="0" applyFont="1" applyBorder="1" applyAlignment="1" applyProtection="1">
      <alignment horizontal="center" vertical="center" wrapText="1"/>
      <protection/>
    </xf>
    <xf numFmtId="0" fontId="14" fillId="0" borderId="94" xfId="0" applyFont="1" applyBorder="1" applyAlignment="1" applyProtection="1">
      <alignment horizontal="center" vertical="center" wrapText="1"/>
      <protection/>
    </xf>
    <xf numFmtId="0" fontId="14" fillId="0" borderId="95" xfId="0" applyFont="1" applyBorder="1" applyAlignment="1" applyProtection="1">
      <alignment horizontal="center" vertical="center" wrapText="1"/>
      <protection/>
    </xf>
    <xf numFmtId="0" fontId="14" fillId="0" borderId="44" xfId="0" applyFont="1" applyBorder="1" applyAlignment="1" applyProtection="1">
      <alignment horizontal="center" vertical="center" wrapText="1"/>
      <protection/>
    </xf>
    <xf numFmtId="0" fontId="14" fillId="0" borderId="96" xfId="0" applyFont="1" applyBorder="1" applyAlignment="1" applyProtection="1">
      <alignment horizontal="center" vertical="center" wrapText="1"/>
      <protection/>
    </xf>
    <xf numFmtId="0" fontId="14" fillId="0" borderId="97" xfId="0" applyFont="1" applyBorder="1" applyAlignment="1" applyProtection="1">
      <alignment horizontal="center" vertical="center" wrapText="1"/>
      <protection/>
    </xf>
    <xf numFmtId="0" fontId="14" fillId="0" borderId="98" xfId="0" applyFont="1" applyBorder="1" applyAlignment="1" applyProtection="1">
      <alignment horizontal="center" vertical="center" wrapText="1"/>
      <protection/>
    </xf>
    <xf numFmtId="0" fontId="14" fillId="0" borderId="99" xfId="0" applyFont="1" applyBorder="1" applyAlignment="1" applyProtection="1">
      <alignment horizontal="center" vertical="center" wrapText="1"/>
      <protection/>
    </xf>
    <xf numFmtId="0" fontId="14" fillId="0" borderId="100" xfId="0" applyFont="1" applyBorder="1" applyAlignment="1" applyProtection="1">
      <alignment horizontal="center" vertical="center" wrapText="1"/>
      <protection/>
    </xf>
    <xf numFmtId="0" fontId="23" fillId="33" borderId="95" xfId="0" applyFont="1" applyFill="1" applyBorder="1" applyAlignment="1" applyProtection="1">
      <alignment wrapText="1"/>
      <protection locked="0"/>
    </xf>
    <xf numFmtId="0" fontId="9" fillId="33" borderId="95" xfId="0" applyFont="1" applyFill="1" applyBorder="1" applyAlignment="1" applyProtection="1">
      <alignment horizontal="center"/>
      <protection locked="0"/>
    </xf>
    <xf numFmtId="0" fontId="9" fillId="35" borderId="101" xfId="0" applyFont="1" applyFill="1" applyBorder="1" applyAlignment="1" applyProtection="1">
      <alignment horizontal="center"/>
      <protection locked="0"/>
    </xf>
    <xf numFmtId="0" fontId="23" fillId="34" borderId="75" xfId="0" applyFont="1" applyFill="1" applyBorder="1" applyAlignment="1" applyProtection="1">
      <alignment horizontal="center"/>
      <protection/>
    </xf>
    <xf numFmtId="172" fontId="9" fillId="35" borderId="44" xfId="0" applyNumberFormat="1" applyFont="1" applyFill="1" applyBorder="1" applyAlignment="1" applyProtection="1">
      <alignment horizontal="center"/>
      <protection locked="0"/>
    </xf>
    <xf numFmtId="172" fontId="9" fillId="34" borderId="96" xfId="0" applyNumberFormat="1" applyFont="1" applyFill="1" applyBorder="1" applyAlignment="1" applyProtection="1">
      <alignment horizontal="center"/>
      <protection/>
    </xf>
    <xf numFmtId="0" fontId="23" fillId="33" borderId="80" xfId="0" applyFont="1" applyFill="1" applyBorder="1" applyAlignment="1" applyProtection="1">
      <alignment wrapText="1"/>
      <protection locked="0"/>
    </xf>
    <xf numFmtId="0" fontId="9" fillId="33" borderId="80" xfId="0" applyFont="1" applyFill="1" applyBorder="1" applyAlignment="1" applyProtection="1">
      <alignment horizontal="center"/>
      <protection locked="0"/>
    </xf>
    <xf numFmtId="0" fontId="9" fillId="35" borderId="102" xfId="0" applyFont="1" applyFill="1" applyBorder="1" applyAlignment="1" applyProtection="1">
      <alignment horizontal="center"/>
      <protection locked="0"/>
    </xf>
    <xf numFmtId="0" fontId="23" fillId="34" borderId="103" xfId="0" applyFont="1" applyFill="1" applyBorder="1" applyAlignment="1" applyProtection="1">
      <alignment horizontal="center"/>
      <protection/>
    </xf>
    <xf numFmtId="172" fontId="9" fillId="35" borderId="48" xfId="0" applyNumberFormat="1" applyFont="1" applyFill="1" applyBorder="1" applyAlignment="1" applyProtection="1">
      <alignment horizontal="center"/>
      <protection locked="0"/>
    </xf>
    <xf numFmtId="172" fontId="9" fillId="34" borderId="79" xfId="0" applyNumberFormat="1" applyFont="1" applyFill="1" applyBorder="1" applyAlignment="1" applyProtection="1">
      <alignment horizontal="center"/>
      <protection/>
    </xf>
    <xf numFmtId="0" fontId="14" fillId="0" borderId="74" xfId="0" applyFont="1" applyBorder="1" applyAlignment="1" applyProtection="1">
      <alignment wrapText="1"/>
      <protection/>
    </xf>
    <xf numFmtId="0" fontId="14" fillId="0" borderId="68" xfId="0" applyFont="1" applyBorder="1" applyAlignment="1" applyProtection="1">
      <alignment/>
      <protection/>
    </xf>
    <xf numFmtId="0" fontId="14" fillId="0" borderId="70" xfId="0" applyFont="1" applyBorder="1" applyAlignment="1" applyProtection="1">
      <alignment horizontal="center"/>
      <protection/>
    </xf>
    <xf numFmtId="0" fontId="14" fillId="0" borderId="90" xfId="0" applyFont="1" applyFill="1" applyBorder="1" applyAlignment="1" applyProtection="1">
      <alignment/>
      <protection/>
    </xf>
    <xf numFmtId="0" fontId="14" fillId="0" borderId="13" xfId="0" applyFont="1" applyFill="1" applyBorder="1" applyAlignment="1" applyProtection="1">
      <alignment horizontal="center"/>
      <protection/>
    </xf>
    <xf numFmtId="172" fontId="14" fillId="34" borderId="81" xfId="0" applyNumberFormat="1" applyFont="1" applyFill="1" applyBorder="1" applyAlignment="1" applyProtection="1">
      <alignment horizontal="center"/>
      <protection/>
    </xf>
    <xf numFmtId="0" fontId="14" fillId="0" borderId="22" xfId="0" applyFont="1" applyFill="1" applyBorder="1" applyAlignment="1" applyProtection="1">
      <alignment/>
      <protection/>
    </xf>
    <xf numFmtId="0" fontId="14" fillId="0" borderId="0" xfId="0" applyFont="1" applyFill="1" applyBorder="1" applyAlignment="1" applyProtection="1">
      <alignment horizontal="center"/>
      <protection/>
    </xf>
    <xf numFmtId="172" fontId="14" fillId="34" borderId="86" xfId="0" applyNumberFormat="1" applyFont="1" applyFill="1" applyBorder="1" applyAlignment="1" applyProtection="1">
      <alignment horizontal="center"/>
      <protection/>
    </xf>
    <xf numFmtId="172" fontId="14" fillId="34" borderId="70" xfId="0" applyNumberFormat="1" applyFont="1" applyFill="1" applyBorder="1" applyAlignment="1" applyProtection="1">
      <alignment horizontal="center"/>
      <protection/>
    </xf>
    <xf numFmtId="0" fontId="9" fillId="0" borderId="74" xfId="0" applyFont="1" applyBorder="1" applyAlignment="1" applyProtection="1">
      <alignment wrapText="1"/>
      <protection/>
    </xf>
    <xf numFmtId="0" fontId="14" fillId="0" borderId="14" xfId="0" applyFont="1" applyFill="1" applyBorder="1" applyAlignment="1" applyProtection="1">
      <alignment horizontal="center"/>
      <protection/>
    </xf>
    <xf numFmtId="0" fontId="23" fillId="34" borderId="70" xfId="0" applyFont="1" applyFill="1" applyBorder="1" applyAlignment="1" applyProtection="1">
      <alignment horizontal="center"/>
      <protection/>
    </xf>
    <xf numFmtId="0" fontId="23" fillId="34" borderId="66" xfId="0" applyFont="1" applyFill="1" applyBorder="1" applyAlignment="1" applyProtection="1">
      <alignment horizontal="center"/>
      <protection/>
    </xf>
    <xf numFmtId="0" fontId="14" fillId="0" borderId="22" xfId="0" applyFont="1" applyBorder="1" applyAlignment="1" applyProtection="1">
      <alignment wrapText="1"/>
      <protection/>
    </xf>
    <xf numFmtId="0" fontId="14" fillId="0" borderId="23" xfId="0" applyFont="1" applyBorder="1" applyAlignment="1" applyProtection="1">
      <alignment horizontal="center"/>
      <protection/>
    </xf>
    <xf numFmtId="172" fontId="14" fillId="34" borderId="23" xfId="0" applyNumberFormat="1" applyFont="1" applyFill="1" applyBorder="1" applyAlignment="1" applyProtection="1">
      <alignment horizontal="center"/>
      <protection/>
    </xf>
    <xf numFmtId="0" fontId="0" fillId="0" borderId="24" xfId="0" applyBorder="1" applyAlignment="1" applyProtection="1">
      <alignment/>
      <protection/>
    </xf>
    <xf numFmtId="172" fontId="23" fillId="34" borderId="24" xfId="0" applyNumberFormat="1" applyFont="1" applyFill="1" applyBorder="1" applyAlignment="1" applyProtection="1">
      <alignment/>
      <protection locked="0"/>
    </xf>
    <xf numFmtId="0" fontId="9" fillId="0" borderId="26" xfId="0" applyFont="1" applyBorder="1" applyAlignment="1" applyProtection="1" quotePrefix="1">
      <alignment/>
      <protection/>
    </xf>
    <xf numFmtId="0" fontId="9" fillId="0" borderId="24" xfId="0" applyFont="1" applyFill="1" applyBorder="1" applyAlignment="1" applyProtection="1">
      <alignment/>
      <protection/>
    </xf>
    <xf numFmtId="0" fontId="9" fillId="0" borderId="104" xfId="0" applyFont="1" applyFill="1" applyBorder="1" applyAlignment="1" applyProtection="1">
      <alignment/>
      <protection/>
    </xf>
    <xf numFmtId="174" fontId="14" fillId="34" borderId="26" xfId="0" applyNumberFormat="1" applyFont="1" applyFill="1" applyBorder="1" applyAlignment="1" applyProtection="1">
      <alignment horizontal="center"/>
      <protection/>
    </xf>
    <xf numFmtId="0" fontId="9" fillId="0" borderId="22" xfId="0" applyFont="1" applyFill="1" applyBorder="1" applyAlignment="1" applyProtection="1">
      <alignment/>
      <protection/>
    </xf>
    <xf numFmtId="0" fontId="9" fillId="0" borderId="0" xfId="0" applyFont="1" applyFill="1" applyBorder="1" applyAlignment="1" applyProtection="1">
      <alignment/>
      <protection/>
    </xf>
    <xf numFmtId="174" fontId="14" fillId="34" borderId="105" xfId="0" applyNumberFormat="1" applyFont="1" applyFill="1" applyBorder="1" applyAlignment="1" applyProtection="1">
      <alignment horizontal="center"/>
      <protection/>
    </xf>
    <xf numFmtId="0" fontId="9" fillId="0" borderId="25" xfId="0" applyFont="1" applyFill="1" applyBorder="1" applyAlignment="1" applyProtection="1">
      <alignment/>
      <protection/>
    </xf>
    <xf numFmtId="174" fontId="13" fillId="34" borderId="105" xfId="0" applyNumberFormat="1" applyFont="1" applyFill="1" applyBorder="1" applyAlignment="1" applyProtection="1">
      <alignment horizontal="center"/>
      <protection/>
    </xf>
    <xf numFmtId="0" fontId="14" fillId="0" borderId="61" xfId="0" applyFont="1" applyBorder="1" applyAlignment="1" applyProtection="1">
      <alignment wrapText="1"/>
      <protection/>
    </xf>
    <xf numFmtId="0" fontId="9" fillId="0" borderId="106" xfId="0" applyFont="1" applyFill="1" applyBorder="1" applyAlignment="1" applyProtection="1">
      <alignment/>
      <protection/>
    </xf>
    <xf numFmtId="0" fontId="9" fillId="0" borderId="76" xfId="0" applyFont="1" applyFill="1" applyBorder="1" applyAlignment="1" applyProtection="1">
      <alignment/>
      <protection/>
    </xf>
    <xf numFmtId="0" fontId="9" fillId="0" borderId="17" xfId="0" applyFont="1" applyFill="1" applyBorder="1" applyAlignment="1" applyProtection="1">
      <alignment/>
      <protection/>
    </xf>
    <xf numFmtId="0" fontId="9" fillId="0" borderId="107" xfId="0" applyFont="1" applyFill="1" applyBorder="1" applyAlignment="1" applyProtection="1">
      <alignment/>
      <protection/>
    </xf>
    <xf numFmtId="0" fontId="0" fillId="0" borderId="61" xfId="0" applyBorder="1" applyAlignment="1" applyProtection="1">
      <alignment/>
      <protection/>
    </xf>
    <xf numFmtId="0" fontId="0" fillId="0" borderId="76" xfId="0" applyBorder="1" applyAlignment="1" applyProtection="1">
      <alignment/>
      <protection/>
    </xf>
    <xf numFmtId="0" fontId="6" fillId="0" borderId="76" xfId="0" applyFont="1" applyBorder="1" applyAlignment="1" applyProtection="1">
      <alignment/>
      <protection/>
    </xf>
    <xf numFmtId="0" fontId="9" fillId="0" borderId="76" xfId="0" applyFont="1" applyBorder="1" applyAlignment="1" applyProtection="1">
      <alignment wrapText="1"/>
      <protection/>
    </xf>
    <xf numFmtId="173" fontId="9" fillId="35" borderId="76" xfId="0" applyNumberFormat="1" applyFont="1" applyFill="1" applyBorder="1" applyAlignment="1" applyProtection="1">
      <alignment horizontal="left"/>
      <protection/>
    </xf>
    <xf numFmtId="0" fontId="6" fillId="0" borderId="17" xfId="0" applyFont="1" applyBorder="1" applyAlignment="1" applyProtection="1">
      <alignment/>
      <protection/>
    </xf>
    <xf numFmtId="173" fontId="9" fillId="35" borderId="107" xfId="0" applyNumberFormat="1" applyFont="1" applyFill="1" applyBorder="1" applyAlignment="1" applyProtection="1">
      <alignment horizontal="center"/>
      <protection locked="0"/>
    </xf>
    <xf numFmtId="173" fontId="9" fillId="35" borderId="76" xfId="0" applyNumberFormat="1" applyFont="1" applyFill="1" applyBorder="1" applyAlignment="1" applyProtection="1">
      <alignment/>
      <protection/>
    </xf>
    <xf numFmtId="0" fontId="0" fillId="0" borderId="17" xfId="0" applyBorder="1" applyAlignment="1" applyProtection="1">
      <alignment/>
      <protection/>
    </xf>
    <xf numFmtId="173" fontId="9" fillId="0" borderId="76" xfId="0" applyNumberFormat="1" applyFont="1" applyBorder="1" applyAlignment="1" applyProtection="1">
      <alignment/>
      <protection/>
    </xf>
    <xf numFmtId="173" fontId="9" fillId="34" borderId="17" xfId="0" applyNumberFormat="1" applyFont="1" applyFill="1" applyBorder="1" applyAlignment="1" applyProtection="1">
      <alignment/>
      <protection locked="0"/>
    </xf>
    <xf numFmtId="0" fontId="9" fillId="0" borderId="107" xfId="0" applyFont="1" applyBorder="1" applyAlignment="1" applyProtection="1" quotePrefix="1">
      <alignment/>
      <protection/>
    </xf>
    <xf numFmtId="174" fontId="9" fillId="35" borderId="76" xfId="0" applyNumberFormat="1" applyFont="1" applyFill="1" applyBorder="1" applyAlignment="1" applyProtection="1">
      <alignment horizontal="left"/>
      <protection/>
    </xf>
    <xf numFmtId="174" fontId="14" fillId="34" borderId="107" xfId="0" applyNumberFormat="1" applyFont="1" applyFill="1" applyBorder="1" applyAlignment="1" applyProtection="1">
      <alignment horizontal="center"/>
      <protection/>
    </xf>
    <xf numFmtId="174" fontId="9" fillId="35" borderId="22" xfId="0" applyNumberFormat="1" applyFont="1" applyFill="1" applyBorder="1" applyAlignment="1" applyProtection="1">
      <alignment/>
      <protection/>
    </xf>
    <xf numFmtId="0" fontId="0" fillId="0" borderId="0" xfId="0" applyBorder="1" applyAlignment="1" applyProtection="1">
      <alignment/>
      <protection/>
    </xf>
    <xf numFmtId="174" fontId="9" fillId="35" borderId="74" xfId="0" applyNumberFormat="1" applyFont="1" applyFill="1" applyBorder="1" applyAlignment="1" applyProtection="1">
      <alignment/>
      <protection/>
    </xf>
    <xf numFmtId="0" fontId="0" fillId="0" borderId="69" xfId="0" applyBorder="1" applyAlignment="1" applyProtection="1">
      <alignment/>
      <protection/>
    </xf>
    <xf numFmtId="174" fontId="13" fillId="34" borderId="108" xfId="0" applyNumberFormat="1" applyFont="1" applyFill="1" applyBorder="1" applyAlignment="1" applyProtection="1">
      <alignment horizontal="center"/>
      <protection/>
    </xf>
    <xf numFmtId="0" fontId="6" fillId="0" borderId="69" xfId="0" applyFont="1" applyBorder="1" applyAlignment="1" applyProtection="1">
      <alignment/>
      <protection/>
    </xf>
    <xf numFmtId="0" fontId="0" fillId="0" borderId="22" xfId="0" applyBorder="1" applyAlignment="1" applyProtection="1">
      <alignment/>
      <protection/>
    </xf>
    <xf numFmtId="0" fontId="9" fillId="0" borderId="109" xfId="0" applyFont="1" applyFill="1" applyBorder="1" applyAlignment="1" applyProtection="1">
      <alignment/>
      <protection/>
    </xf>
    <xf numFmtId="0" fontId="9" fillId="0" borderId="77" xfId="0" applyFont="1" applyBorder="1" applyAlignment="1" applyProtection="1">
      <alignment horizontal="right"/>
      <protection/>
    </xf>
    <xf numFmtId="172" fontId="9" fillId="0" borderId="74" xfId="0" applyNumberFormat="1" applyFont="1" applyFill="1" applyBorder="1" applyAlignment="1" applyProtection="1">
      <alignment horizontal="right"/>
      <protection/>
    </xf>
    <xf numFmtId="1" fontId="9" fillId="34" borderId="69" xfId="0" applyNumberFormat="1" applyFont="1" applyFill="1" applyBorder="1" applyAlignment="1" applyProtection="1">
      <alignment horizontal="right"/>
      <protection/>
    </xf>
    <xf numFmtId="172" fontId="9" fillId="0" borderId="95" xfId="0" applyNumberFormat="1" applyFont="1" applyBorder="1" applyAlignment="1" applyProtection="1">
      <alignment horizontal="right"/>
      <protection/>
    </xf>
    <xf numFmtId="172" fontId="9" fillId="0" borderId="74" xfId="0" applyNumberFormat="1" applyFont="1" applyBorder="1" applyAlignment="1" applyProtection="1">
      <alignment horizontal="right"/>
      <protection/>
    </xf>
    <xf numFmtId="0" fontId="0" fillId="0" borderId="110" xfId="0" applyBorder="1" applyAlignment="1" applyProtection="1">
      <alignment/>
      <protection/>
    </xf>
    <xf numFmtId="0" fontId="9" fillId="0" borderId="111" xfId="0" applyFont="1" applyFill="1" applyBorder="1" applyAlignment="1" applyProtection="1">
      <alignment/>
      <protection/>
    </xf>
    <xf numFmtId="0" fontId="9" fillId="0" borderId="96" xfId="0" applyFont="1" applyBorder="1" applyAlignment="1" applyProtection="1">
      <alignment horizontal="right"/>
      <protection/>
    </xf>
    <xf numFmtId="174" fontId="9" fillId="0" borderId="74" xfId="0" applyNumberFormat="1" applyFont="1" applyBorder="1" applyAlignment="1" applyProtection="1">
      <alignment horizontal="left"/>
      <protection/>
    </xf>
    <xf numFmtId="174" fontId="9" fillId="0" borderId="95" xfId="0" applyNumberFormat="1" applyFont="1" applyBorder="1" applyAlignment="1" applyProtection="1">
      <alignment horizontal="right"/>
      <protection/>
    </xf>
    <xf numFmtId="1" fontId="9" fillId="34" borderId="111" xfId="0" applyNumberFormat="1" applyFont="1" applyFill="1" applyBorder="1" applyAlignment="1" applyProtection="1">
      <alignment horizontal="right"/>
      <protection/>
    </xf>
    <xf numFmtId="172" fontId="14" fillId="34" borderId="96" xfId="0" applyNumberFormat="1" applyFont="1" applyFill="1" applyBorder="1" applyAlignment="1" applyProtection="1">
      <alignment horizontal="center"/>
      <protection/>
    </xf>
    <xf numFmtId="174" fontId="9" fillId="0" borderId="74" xfId="0" applyNumberFormat="1" applyFont="1" applyBorder="1" applyAlignment="1" applyProtection="1">
      <alignment horizontal="right"/>
      <protection/>
    </xf>
    <xf numFmtId="1" fontId="9" fillId="34" borderId="69" xfId="0" applyNumberFormat="1" applyFont="1" applyFill="1" applyBorder="1" applyAlignment="1" applyProtection="1">
      <alignment/>
      <protection/>
    </xf>
    <xf numFmtId="0" fontId="24" fillId="0" borderId="96" xfId="0" applyFont="1" applyBorder="1" applyAlignment="1" applyProtection="1">
      <alignment horizontal="right"/>
      <protection/>
    </xf>
    <xf numFmtId="0" fontId="0" fillId="0" borderId="74" xfId="0" applyFill="1" applyBorder="1" applyAlignment="1" applyProtection="1">
      <alignment/>
      <protection/>
    </xf>
    <xf numFmtId="0" fontId="9" fillId="0" borderId="69" xfId="0" applyFont="1" applyFill="1" applyBorder="1" applyAlignment="1" applyProtection="1">
      <alignment/>
      <protection/>
    </xf>
    <xf numFmtId="172" fontId="24" fillId="0" borderId="81" xfId="0" applyNumberFormat="1" applyFont="1" applyFill="1" applyBorder="1" applyAlignment="1" applyProtection="1">
      <alignment horizontal="center"/>
      <protection/>
    </xf>
    <xf numFmtId="0" fontId="9" fillId="0" borderId="95" xfId="0" applyFont="1" applyFill="1" applyBorder="1" applyAlignment="1" applyProtection="1">
      <alignment/>
      <protection/>
    </xf>
    <xf numFmtId="172" fontId="24" fillId="34" borderId="96" xfId="0" applyNumberFormat="1" applyFont="1" applyFill="1" applyBorder="1" applyAlignment="1" applyProtection="1">
      <alignment horizontal="center"/>
      <protection/>
    </xf>
    <xf numFmtId="0" fontId="9" fillId="0" borderId="74" xfId="0" applyFont="1" applyFill="1" applyBorder="1" applyAlignment="1" applyProtection="1">
      <alignment/>
      <protection/>
    </xf>
    <xf numFmtId="172" fontId="24" fillId="34" borderId="81" xfId="0" applyNumberFormat="1" applyFont="1" applyFill="1" applyBorder="1" applyAlignment="1" applyProtection="1">
      <alignment horizontal="center"/>
      <protection/>
    </xf>
    <xf numFmtId="172" fontId="12" fillId="34" borderId="81" xfId="0" applyNumberFormat="1" applyFont="1" applyFill="1" applyBorder="1" applyAlignment="1" applyProtection="1">
      <alignment horizontal="center"/>
      <protection/>
    </xf>
    <xf numFmtId="0" fontId="0" fillId="0" borderId="25" xfId="0" applyFill="1" applyBorder="1" applyAlignment="1" applyProtection="1">
      <alignment/>
      <protection/>
    </xf>
    <xf numFmtId="0" fontId="9" fillId="0" borderId="26" xfId="0" applyFont="1" applyBorder="1" applyAlignment="1" applyProtection="1">
      <alignment horizontal="right"/>
      <protection/>
    </xf>
    <xf numFmtId="0" fontId="0" fillId="0" borderId="62" xfId="0" applyFill="1" applyBorder="1" applyAlignment="1" applyProtection="1">
      <alignment/>
      <protection/>
    </xf>
    <xf numFmtId="0" fontId="0" fillId="0" borderId="112" xfId="0" applyFill="1" applyBorder="1" applyAlignment="1" applyProtection="1">
      <alignment/>
      <protection/>
    </xf>
    <xf numFmtId="0" fontId="25" fillId="34" borderId="113" xfId="0" applyFont="1" applyFill="1" applyBorder="1" applyAlignment="1" applyProtection="1">
      <alignment horizontal="center"/>
      <protection locked="0"/>
    </xf>
    <xf numFmtId="0" fontId="0" fillId="0" borderId="24" xfId="0" applyFill="1" applyBorder="1" applyAlignment="1" applyProtection="1">
      <alignment/>
      <protection/>
    </xf>
    <xf numFmtId="0" fontId="25" fillId="34" borderId="26" xfId="0" applyFont="1" applyFill="1" applyBorder="1" applyAlignment="1" applyProtection="1">
      <alignment horizontal="center"/>
      <protection locked="0"/>
    </xf>
    <xf numFmtId="0" fontId="0" fillId="0" borderId="69" xfId="0" applyFill="1" applyBorder="1" applyAlignment="1" applyProtection="1">
      <alignment/>
      <protection/>
    </xf>
    <xf numFmtId="0" fontId="0" fillId="0" borderId="73" xfId="0" applyFill="1" applyBorder="1" applyAlignment="1" applyProtection="1">
      <alignment/>
      <protection/>
    </xf>
    <xf numFmtId="0" fontId="25" fillId="34" borderId="108" xfId="0" applyFont="1" applyFill="1" applyBorder="1" applyAlignment="1" applyProtection="1">
      <alignment horizontal="center"/>
      <protection locked="0"/>
    </xf>
    <xf numFmtId="0" fontId="9" fillId="0" borderId="0" xfId="0" applyFont="1" applyBorder="1" applyAlignment="1" applyProtection="1">
      <alignment horizontal="right"/>
      <protection/>
    </xf>
    <xf numFmtId="172" fontId="12" fillId="34" borderId="96" xfId="0" applyNumberFormat="1" applyFont="1" applyFill="1" applyBorder="1" applyAlignment="1" applyProtection="1">
      <alignment horizontal="center"/>
      <protection/>
    </xf>
    <xf numFmtId="0" fontId="0" fillId="0" borderId="85" xfId="0" applyFill="1" applyBorder="1" applyAlignment="1" applyProtection="1">
      <alignment/>
      <protection/>
    </xf>
    <xf numFmtId="172" fontId="12" fillId="34" borderId="108" xfId="0" applyNumberFormat="1" applyFont="1" applyFill="1" applyBorder="1" applyAlignment="1" applyProtection="1">
      <alignment horizontal="center"/>
      <protection/>
    </xf>
    <xf numFmtId="0" fontId="0" fillId="0" borderId="82" xfId="0" applyFill="1" applyBorder="1" applyAlignment="1" applyProtection="1">
      <alignment/>
      <protection/>
    </xf>
    <xf numFmtId="0" fontId="9" fillId="34" borderId="19" xfId="0" applyFont="1" applyFill="1" applyBorder="1" applyAlignment="1" applyProtection="1">
      <alignment/>
      <protection locked="0"/>
    </xf>
    <xf numFmtId="0" fontId="0" fillId="34" borderId="20" xfId="0" applyFill="1" applyBorder="1" applyAlignment="1" applyProtection="1">
      <alignment/>
      <protection locked="0"/>
    </xf>
    <xf numFmtId="0" fontId="26" fillId="34" borderId="89" xfId="0" applyFont="1" applyFill="1" applyBorder="1" applyAlignment="1" applyProtection="1">
      <alignment/>
      <protection/>
    </xf>
    <xf numFmtId="0" fontId="0" fillId="34" borderId="0" xfId="0" applyFill="1" applyBorder="1" applyAlignment="1" applyProtection="1">
      <alignment/>
      <protection/>
    </xf>
    <xf numFmtId="0" fontId="0" fillId="34" borderId="14" xfId="0" applyFill="1" applyBorder="1" applyAlignment="1" applyProtection="1">
      <alignment/>
      <protection/>
    </xf>
    <xf numFmtId="0" fontId="0" fillId="34" borderId="23" xfId="0" applyFill="1" applyBorder="1" applyAlignment="1" applyProtection="1">
      <alignment/>
      <protection/>
    </xf>
    <xf numFmtId="0" fontId="26" fillId="34" borderId="22" xfId="0" applyFont="1" applyFill="1" applyBorder="1" applyAlignment="1" applyProtection="1">
      <alignment/>
      <protection/>
    </xf>
    <xf numFmtId="0" fontId="6" fillId="34" borderId="23" xfId="0" applyFont="1" applyFill="1" applyBorder="1" applyAlignment="1" applyProtection="1">
      <alignment/>
      <protection/>
    </xf>
    <xf numFmtId="0" fontId="26" fillId="34" borderId="22" xfId="0" applyFont="1" applyFill="1" applyBorder="1" applyAlignment="1" applyProtection="1">
      <alignment/>
      <protection/>
    </xf>
    <xf numFmtId="0" fontId="6" fillId="34" borderId="0" xfId="0" applyFont="1" applyFill="1" applyBorder="1" applyAlignment="1" applyProtection="1">
      <alignment/>
      <protection/>
    </xf>
    <xf numFmtId="0" fontId="0" fillId="34" borderId="22" xfId="0" applyFill="1" applyBorder="1" applyAlignment="1" applyProtection="1">
      <alignment/>
      <protection locked="0"/>
    </xf>
    <xf numFmtId="0" fontId="0" fillId="34" borderId="0" xfId="0" applyFill="1" applyBorder="1" applyAlignment="1" applyProtection="1">
      <alignment/>
      <protection locked="0"/>
    </xf>
    <xf numFmtId="0" fontId="0" fillId="34" borderId="89" xfId="0" applyFill="1" applyBorder="1" applyAlignment="1" applyProtection="1">
      <alignment/>
      <protection locked="0"/>
    </xf>
    <xf numFmtId="0" fontId="0" fillId="34" borderId="14" xfId="0" applyFill="1" applyBorder="1" applyAlignment="1" applyProtection="1">
      <alignment/>
      <protection locked="0"/>
    </xf>
    <xf numFmtId="0" fontId="18" fillId="34" borderId="89" xfId="0" applyFont="1" applyFill="1" applyBorder="1" applyAlignment="1" applyProtection="1">
      <alignment/>
      <protection locked="0"/>
    </xf>
    <xf numFmtId="0" fontId="0" fillId="34" borderId="23" xfId="0" applyFill="1" applyBorder="1" applyAlignment="1" applyProtection="1">
      <alignment/>
      <protection locked="0"/>
    </xf>
    <xf numFmtId="0" fontId="18" fillId="34" borderId="22" xfId="0" applyFont="1" applyFill="1" applyBorder="1" applyAlignment="1" applyProtection="1">
      <alignment/>
      <protection locked="0"/>
    </xf>
    <xf numFmtId="0" fontId="0" fillId="34" borderId="24" xfId="0" applyFill="1" applyBorder="1" applyAlignment="1" applyProtection="1">
      <alignment/>
      <protection locked="0"/>
    </xf>
    <xf numFmtId="0" fontId="0" fillId="34" borderId="25" xfId="0" applyFill="1" applyBorder="1" applyAlignment="1" applyProtection="1">
      <alignment/>
      <protection locked="0"/>
    </xf>
    <xf numFmtId="0" fontId="0" fillId="34" borderId="16" xfId="0" applyFill="1" applyBorder="1" applyAlignment="1" applyProtection="1">
      <alignment/>
      <protection locked="0"/>
    </xf>
    <xf numFmtId="0" fontId="0" fillId="34" borderId="17" xfId="0" applyFill="1" applyBorder="1" applyAlignment="1" applyProtection="1">
      <alignment/>
      <protection locked="0"/>
    </xf>
    <xf numFmtId="0" fontId="0" fillId="34" borderId="11" xfId="0" applyFill="1" applyBorder="1" applyAlignment="1" applyProtection="1">
      <alignment/>
      <protection locked="0"/>
    </xf>
    <xf numFmtId="0" fontId="0" fillId="34" borderId="107" xfId="0" applyFill="1" applyBorder="1" applyAlignment="1" applyProtection="1">
      <alignment/>
      <protection locked="0"/>
    </xf>
    <xf numFmtId="0" fontId="0" fillId="34" borderId="76" xfId="0" applyFill="1" applyBorder="1" applyAlignment="1" applyProtection="1">
      <alignment/>
      <protection locked="0"/>
    </xf>
    <xf numFmtId="0" fontId="9" fillId="0" borderId="19" xfId="0" applyFont="1" applyBorder="1" applyAlignment="1" applyProtection="1">
      <alignment/>
      <protection/>
    </xf>
    <xf numFmtId="0" fontId="9" fillId="0" borderId="20" xfId="0" applyFont="1" applyBorder="1" applyAlignment="1" applyProtection="1">
      <alignment/>
      <protection/>
    </xf>
    <xf numFmtId="0" fontId="9" fillId="0" borderId="0" xfId="0" applyFont="1" applyBorder="1" applyAlignment="1" applyProtection="1">
      <alignment/>
      <protection/>
    </xf>
    <xf numFmtId="0" fontId="0" fillId="0" borderId="23" xfId="0" applyBorder="1" applyAlignment="1" applyProtection="1">
      <alignment/>
      <protection/>
    </xf>
    <xf numFmtId="0" fontId="9" fillId="0" borderId="22" xfId="0" applyFont="1" applyBorder="1" applyAlignment="1" applyProtection="1">
      <alignment/>
      <protection/>
    </xf>
    <xf numFmtId="0" fontId="9" fillId="0" borderId="24" xfId="0" applyFont="1" applyBorder="1" applyAlignment="1" applyProtection="1">
      <alignment/>
      <protection/>
    </xf>
    <xf numFmtId="0" fontId="9" fillId="0" borderId="25" xfId="0" applyFont="1" applyBorder="1" applyAlignment="1" applyProtection="1">
      <alignment/>
      <protection/>
    </xf>
    <xf numFmtId="0" fontId="0" fillId="0" borderId="25" xfId="0" applyBorder="1" applyAlignment="1" applyProtection="1">
      <alignment/>
      <protection/>
    </xf>
    <xf numFmtId="0" fontId="0" fillId="0" borderId="26" xfId="0" applyBorder="1" applyAlignment="1" applyProtection="1">
      <alignment/>
      <protection/>
    </xf>
    <xf numFmtId="0" fontId="5" fillId="0" borderId="0" xfId="0" applyFont="1" applyAlignment="1">
      <alignment/>
    </xf>
    <xf numFmtId="0" fontId="5" fillId="0" borderId="0" xfId="0" applyFont="1" applyAlignment="1" applyProtection="1">
      <alignment/>
      <protection/>
    </xf>
    <xf numFmtId="172" fontId="5" fillId="0" borderId="0" xfId="0" applyNumberFormat="1" applyFont="1" applyAlignment="1" applyProtection="1">
      <alignment/>
      <protection/>
    </xf>
    <xf numFmtId="0" fontId="7" fillId="0" borderId="0" xfId="0" applyFont="1" applyAlignment="1">
      <alignment/>
    </xf>
    <xf numFmtId="0" fontId="2" fillId="0" borderId="18" xfId="0" applyFont="1" applyBorder="1" applyAlignment="1">
      <alignment horizontal="center"/>
    </xf>
    <xf numFmtId="3" fontId="0" fillId="0" borderId="0" xfId="0" applyNumberFormat="1" applyAlignment="1" applyProtection="1">
      <alignment/>
      <protection/>
    </xf>
    <xf numFmtId="172" fontId="0" fillId="36" borderId="0" xfId="0" applyNumberFormat="1" applyFill="1" applyAlignment="1">
      <alignment/>
    </xf>
    <xf numFmtId="0" fontId="0" fillId="33" borderId="38" xfId="0" applyNumberFormat="1" applyFill="1" applyBorder="1" applyAlignment="1">
      <alignment/>
    </xf>
    <xf numFmtId="0" fontId="9" fillId="35" borderId="101" xfId="0" applyNumberFormat="1" applyFont="1" applyFill="1" applyBorder="1" applyAlignment="1" applyProtection="1">
      <alignment horizontal="center"/>
      <protection locked="0"/>
    </xf>
    <xf numFmtId="0" fontId="0" fillId="37" borderId="0" xfId="0" applyFill="1" applyAlignment="1">
      <alignment/>
    </xf>
    <xf numFmtId="0" fontId="6" fillId="0" borderId="18" xfId="0" applyFont="1" applyBorder="1" applyAlignment="1">
      <alignment wrapText="1"/>
    </xf>
    <xf numFmtId="0" fontId="0" fillId="0" borderId="18" xfId="0" applyBorder="1" applyAlignment="1">
      <alignment wrapText="1"/>
    </xf>
    <xf numFmtId="0" fontId="0" fillId="0" borderId="10" xfId="0" applyBorder="1" applyAlignment="1">
      <alignment horizontal="center" vertical="center" wrapText="1"/>
    </xf>
    <xf numFmtId="0" fontId="0" fillId="0" borderId="18" xfId="0" applyBorder="1" applyAlignment="1">
      <alignment horizontal="center" vertical="center" wrapText="1"/>
    </xf>
    <xf numFmtId="0" fontId="0" fillId="0" borderId="12" xfId="0" applyBorder="1" applyAlignment="1">
      <alignment horizontal="center" vertical="center" wrapText="1"/>
    </xf>
    <xf numFmtId="0" fontId="0" fillId="0" borderId="82" xfId="0" applyBorder="1" applyAlignment="1">
      <alignment wrapText="1"/>
    </xf>
    <xf numFmtId="0" fontId="0" fillId="0" borderId="85" xfId="0" applyBorder="1" applyAlignment="1">
      <alignment wrapText="1"/>
    </xf>
    <xf numFmtId="0" fontId="0" fillId="0" borderId="13" xfId="0" applyBorder="1" applyAlignment="1">
      <alignment wrapText="1"/>
    </xf>
    <xf numFmtId="0" fontId="6" fillId="0" borderId="12" xfId="0" applyFont="1" applyBorder="1" applyAlignment="1">
      <alignment wrapText="1"/>
    </xf>
    <xf numFmtId="0" fontId="6" fillId="0" borderId="18" xfId="0" applyFont="1" applyBorder="1" applyAlignment="1">
      <alignment horizontal="left" wrapText="1"/>
    </xf>
    <xf numFmtId="0" fontId="0" fillId="0" borderId="18" xfId="0" applyBorder="1" applyAlignment="1">
      <alignment horizontal="left"/>
    </xf>
    <xf numFmtId="0" fontId="0" fillId="0" borderId="0" xfId="0" applyBorder="1" applyAlignment="1">
      <alignment wrapText="1"/>
    </xf>
    <xf numFmtId="0" fontId="0" fillId="0" borderId="0" xfId="0" applyBorder="1" applyAlignment="1">
      <alignment/>
    </xf>
    <xf numFmtId="0" fontId="0" fillId="0" borderId="17" xfId="0" applyBorder="1" applyAlignment="1">
      <alignment wrapText="1"/>
    </xf>
    <xf numFmtId="0" fontId="0" fillId="0" borderId="17" xfId="0" applyBorder="1" applyAlignment="1">
      <alignment/>
    </xf>
    <xf numFmtId="0" fontId="0" fillId="0" borderId="0" xfId="0" applyAlignment="1">
      <alignment wrapText="1"/>
    </xf>
    <xf numFmtId="0" fontId="0" fillId="0" borderId="0" xfId="0" applyAlignment="1">
      <alignment/>
    </xf>
    <xf numFmtId="0" fontId="0" fillId="33" borderId="73" xfId="0" applyFill="1" applyBorder="1" applyAlignment="1">
      <alignment wrapText="1"/>
    </xf>
    <xf numFmtId="0" fontId="0" fillId="0" borderId="69" xfId="0" applyBorder="1" applyAlignment="1">
      <alignment wrapText="1"/>
    </xf>
    <xf numFmtId="0" fontId="0" fillId="0" borderId="108" xfId="0" applyBorder="1" applyAlignment="1">
      <alignment wrapText="1"/>
    </xf>
    <xf numFmtId="0" fontId="12" fillId="0" borderId="0" xfId="0" applyFont="1" applyFill="1" applyBorder="1" applyAlignment="1">
      <alignment horizontal="center"/>
    </xf>
    <xf numFmtId="0" fontId="7"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center"/>
    </xf>
    <xf numFmtId="0" fontId="12" fillId="34" borderId="87" xfId="0" applyFont="1" applyFill="1" applyBorder="1" applyAlignment="1">
      <alignment horizontal="center"/>
    </xf>
    <xf numFmtId="0" fontId="7" fillId="0" borderId="88" xfId="0" applyFont="1" applyBorder="1" applyAlignment="1">
      <alignment horizontal="center"/>
    </xf>
    <xf numFmtId="0" fontId="7" fillId="0" borderId="30" xfId="0" applyFont="1" applyBorder="1" applyAlignment="1">
      <alignment horizontal="center"/>
    </xf>
    <xf numFmtId="0" fontId="7" fillId="34" borderId="88" xfId="0" applyFont="1" applyFill="1" applyBorder="1" applyAlignment="1">
      <alignment horizontal="center"/>
    </xf>
    <xf numFmtId="0" fontId="7" fillId="34" borderId="30" xfId="0" applyFont="1" applyFill="1" applyBorder="1" applyAlignment="1">
      <alignment horizontal="center"/>
    </xf>
    <xf numFmtId="0" fontId="12" fillId="34" borderId="88" xfId="0" applyFont="1" applyFill="1" applyBorder="1" applyAlignment="1">
      <alignment horizontal="center"/>
    </xf>
    <xf numFmtId="0" fontId="13" fillId="35" borderId="87" xfId="0" applyFont="1" applyFill="1" applyBorder="1" applyAlignment="1">
      <alignment horizontal="center"/>
    </xf>
    <xf numFmtId="0" fontId="0" fillId="35" borderId="88" xfId="0" applyFill="1" applyBorder="1" applyAlignment="1">
      <alignment horizontal="center"/>
    </xf>
    <xf numFmtId="0" fontId="0" fillId="35" borderId="30" xfId="0"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8">
    <dxf>
      <font>
        <color indexed="10"/>
      </font>
    </dxf>
    <dxf>
      <font>
        <color indexed="10"/>
      </font>
    </dxf>
    <dxf>
      <font>
        <color indexed="10"/>
      </font>
    </dxf>
    <dxf>
      <font>
        <color indexed="10"/>
      </font>
    </dxf>
    <dxf>
      <font>
        <color indexed="10"/>
      </font>
    </dxf>
    <dxf>
      <font>
        <color indexed="10"/>
      </font>
      <border>
        <left style="thin">
          <color indexed="18"/>
        </left>
        <right style="thin">
          <color indexed="18"/>
        </right>
        <top style="thin">
          <color indexed="18"/>
        </top>
        <bottom style="thin">
          <color indexed="18"/>
        </bottom>
      </border>
    </dxf>
    <dxf>
      <font>
        <color rgb="FFFF0000"/>
      </font>
      <border>
        <left style="thin">
          <color rgb="FF000080"/>
        </left>
        <right style="thin">
          <color rgb="FFFF0000"/>
        </right>
        <top style="thin"/>
        <bottom style="thin">
          <color rgb="FFFF0000"/>
        </bottom>
      </border>
    </dxf>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thompgre\Application%20Data\Microsoft\Excel\Eval%20Matrix_g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troduction"/>
      <sheetName val="Instructions"/>
      <sheetName val="Quality Criteria"/>
      <sheetName val="Price Criteria"/>
      <sheetName val="Price &amp; Quality Combined  "/>
      <sheetName val="Summary"/>
    </sheetNames>
    <sheetDataSet>
      <sheetData sheetId="2">
        <row r="12">
          <cell r="C12" t="str">
            <v>Functionality</v>
          </cell>
        </row>
        <row r="16">
          <cell r="C16" t="str">
            <v>Methodology</v>
          </cell>
        </row>
        <row r="20">
          <cell r="C20" t="str">
            <v>Innovation</v>
          </cell>
        </row>
        <row r="24">
          <cell r="C24" t="str">
            <v>Maintainability</v>
          </cell>
        </row>
        <row r="28">
          <cell r="C28" t="str">
            <v>After sales assistance and support</v>
          </cell>
        </row>
        <row r="32">
          <cell r="C32" t="str">
            <v>Security</v>
          </cell>
        </row>
        <row r="36">
          <cell r="C36" t="str">
            <v>Sustainability Considerations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6"/>
  <dimension ref="A3:C13"/>
  <sheetViews>
    <sheetView zoomScalePageLayoutView="0" workbookViewId="0" topLeftCell="A1">
      <selection activeCell="C4" sqref="C4"/>
    </sheetView>
  </sheetViews>
  <sheetFormatPr defaultColWidth="9.140625" defaultRowHeight="15"/>
  <cols>
    <col min="1" max="1" width="25.00390625" style="0" customWidth="1"/>
    <col min="2" max="2" width="20.421875" style="0" customWidth="1"/>
    <col min="3" max="3" width="15.57421875" style="0" customWidth="1"/>
  </cols>
  <sheetData>
    <row r="3" spans="1:3" ht="15.75">
      <c r="A3" s="398" t="s">
        <v>202</v>
      </c>
      <c r="B3" s="398" t="s">
        <v>203</v>
      </c>
      <c r="C3" s="398" t="s">
        <v>204</v>
      </c>
    </row>
    <row r="4" spans="1:3" ht="15">
      <c r="A4" s="403" t="str">
        <f>Instructions!L3</f>
        <v>Tenderer's name</v>
      </c>
      <c r="B4" s="400">
        <f>'Price &amp; Quality Combined'!G32</f>
        <v>0</v>
      </c>
      <c r="C4" s="400">
        <f>'Price &amp; Quality Combined'!G33</f>
        <v>1</v>
      </c>
    </row>
    <row r="5" spans="1:3" ht="15">
      <c r="A5" s="403" t="str">
        <f>Instructions!L4</f>
        <v>Tenderer's name</v>
      </c>
      <c r="B5" s="400">
        <f>'Price &amp; Quality Combined'!J32</f>
        <v>0</v>
      </c>
      <c r="C5" s="400">
        <f>'Price &amp; Quality Combined'!J33</f>
        <v>1</v>
      </c>
    </row>
    <row r="6" spans="1:3" ht="15">
      <c r="A6" s="403" t="str">
        <f>Instructions!L5</f>
        <v>Tenderer's name</v>
      </c>
      <c r="B6" s="400">
        <f>'Price &amp; Quality Combined'!M32</f>
        <v>0</v>
      </c>
      <c r="C6" s="400">
        <f>'Price &amp; Quality Combined'!M33</f>
        <v>1</v>
      </c>
    </row>
    <row r="7" spans="1:3" ht="15">
      <c r="A7" s="403" t="str">
        <f>Instructions!L6</f>
        <v>Tenderer's name</v>
      </c>
      <c r="B7" s="400">
        <f>'Price &amp; Quality Combined'!P32</f>
        <v>0</v>
      </c>
      <c r="C7" s="400">
        <f>'Price &amp; Quality Combined'!P33</f>
        <v>1</v>
      </c>
    </row>
    <row r="8" spans="1:3" ht="15">
      <c r="A8" s="403" t="str">
        <f>Instructions!L7</f>
        <v>Tenderer's name</v>
      </c>
      <c r="B8" s="400">
        <f>'Price &amp; Quality Combined'!S32</f>
        <v>0</v>
      </c>
      <c r="C8" s="400">
        <f>'Price &amp; Quality Combined'!S33</f>
        <v>1</v>
      </c>
    </row>
    <row r="9" spans="1:3" ht="15">
      <c r="A9" s="403" t="str">
        <f>Instructions!L8</f>
        <v>Tenderer's name</v>
      </c>
      <c r="B9" s="400">
        <f>'Price &amp; Quality Combined'!V32</f>
        <v>0</v>
      </c>
      <c r="C9" s="400">
        <f>'Price &amp; Quality Combined'!V33</f>
        <v>1</v>
      </c>
    </row>
    <row r="10" spans="1:3" ht="15">
      <c r="A10" s="403" t="str">
        <f>Instructions!L9</f>
        <v>Tenderer's name</v>
      </c>
      <c r="B10" s="400">
        <f>'Price &amp; Quality Combined'!Y32</f>
        <v>0</v>
      </c>
      <c r="C10" s="400">
        <f>'Price &amp; Quality Combined'!Y33</f>
        <v>1</v>
      </c>
    </row>
    <row r="11" spans="1:3" ht="15">
      <c r="A11" s="403" t="str">
        <f>Instructions!L10</f>
        <v>Tenderer's name</v>
      </c>
      <c r="B11" s="400">
        <f>'Price &amp; Quality Combined'!AB32</f>
        <v>0</v>
      </c>
      <c r="C11" s="400">
        <f>'Price &amp; Quality Combined'!AB33</f>
        <v>1</v>
      </c>
    </row>
    <row r="12" spans="1:3" ht="15">
      <c r="A12" s="403" t="str">
        <f>Instructions!L11</f>
        <v>Tenderer's name</v>
      </c>
      <c r="B12" s="400">
        <f>'Price &amp; Quality Combined'!AE32</f>
        <v>0</v>
      </c>
      <c r="C12" s="400">
        <f>'Price &amp; Quality Combined'!AE33</f>
        <v>1</v>
      </c>
    </row>
    <row r="13" spans="1:3" ht="15">
      <c r="A13" s="403" t="str">
        <f>Instructions!L12</f>
        <v>Tenderer's name</v>
      </c>
      <c r="B13" s="400">
        <f>'Price &amp; Quality Combined'!AH32</f>
        <v>0</v>
      </c>
      <c r="C13" s="400">
        <f>'Price &amp; Quality Combined'!AH33</f>
        <v>1</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1"/>
  <dimension ref="A1:I56"/>
  <sheetViews>
    <sheetView zoomScalePageLayoutView="0" workbookViewId="0" topLeftCell="A1">
      <selection activeCell="C22" sqref="C22"/>
    </sheetView>
  </sheetViews>
  <sheetFormatPr defaultColWidth="9.140625" defaultRowHeight="10.5" customHeight="1"/>
  <cols>
    <col min="1" max="1" width="4.140625" style="1" customWidth="1"/>
    <col min="2" max="2" width="16.8515625" style="0" customWidth="1"/>
    <col min="3" max="3" width="40.00390625" style="0" customWidth="1"/>
    <col min="4" max="4" width="30.28125" style="0" customWidth="1"/>
  </cols>
  <sheetData>
    <row r="1" ht="10.5" customHeight="1">
      <c r="B1" s="2" t="s">
        <v>0</v>
      </c>
    </row>
    <row r="2" spans="1:4" ht="10.5" customHeight="1">
      <c r="A2" s="3">
        <v>1</v>
      </c>
      <c r="B2" s="419" t="s">
        <v>1</v>
      </c>
      <c r="C2" s="419"/>
      <c r="D2" s="419"/>
    </row>
    <row r="3" spans="1:2" ht="10.5" customHeight="1">
      <c r="A3" s="3"/>
      <c r="B3" s="4"/>
    </row>
    <row r="4" spans="1:4" ht="10.5" customHeight="1">
      <c r="A4" s="3">
        <v>2</v>
      </c>
      <c r="B4" s="419" t="s">
        <v>2</v>
      </c>
      <c r="C4" s="419"/>
      <c r="D4" s="419"/>
    </row>
    <row r="5" ht="10.5" customHeight="1">
      <c r="B5" s="4"/>
    </row>
    <row r="6" spans="1:4" ht="10.5" customHeight="1">
      <c r="A6" s="3">
        <v>3</v>
      </c>
      <c r="B6" s="419" t="s">
        <v>3</v>
      </c>
      <c r="C6" s="420"/>
      <c r="D6" s="420"/>
    </row>
    <row r="7" ht="10.5" customHeight="1">
      <c r="B7" s="4"/>
    </row>
    <row r="8" spans="1:4" ht="10.5" customHeight="1">
      <c r="A8" s="3">
        <v>4</v>
      </c>
      <c r="B8" s="419" t="s">
        <v>4</v>
      </c>
      <c r="C8" s="420"/>
      <c r="D8" s="420"/>
    </row>
    <row r="10" ht="10.5" customHeight="1">
      <c r="B10" s="5" t="s">
        <v>5</v>
      </c>
    </row>
    <row r="12" spans="2:4" ht="10.5" customHeight="1">
      <c r="B12" s="419" t="s">
        <v>6</v>
      </c>
      <c r="C12" s="420"/>
      <c r="D12" s="420"/>
    </row>
    <row r="13" spans="2:4" ht="10.5" customHeight="1">
      <c r="B13" s="419" t="s">
        <v>7</v>
      </c>
      <c r="C13" s="420"/>
      <c r="D13" s="420"/>
    </row>
    <row r="14" spans="2:4" ht="10.5" customHeight="1">
      <c r="B14" s="420" t="s">
        <v>8</v>
      </c>
      <c r="C14" s="420"/>
      <c r="D14" s="420"/>
    </row>
    <row r="15" spans="2:8" ht="10.5" customHeight="1">
      <c r="B15" s="414" t="s">
        <v>9</v>
      </c>
      <c r="C15" s="414"/>
      <c r="H15" s="6"/>
    </row>
    <row r="16" spans="2:3" ht="10.5" customHeight="1">
      <c r="B16" s="414" t="s">
        <v>10</v>
      </c>
      <c r="C16" s="414"/>
    </row>
    <row r="17" spans="2:3" ht="10.5" customHeight="1">
      <c r="B17" s="414" t="s">
        <v>11</v>
      </c>
      <c r="C17" s="414"/>
    </row>
    <row r="18" spans="2:3" ht="10.5" customHeight="1">
      <c r="B18" s="414" t="s">
        <v>12</v>
      </c>
      <c r="C18" s="414"/>
    </row>
    <row r="19" spans="2:3" ht="10.5" customHeight="1">
      <c r="B19" s="414" t="s">
        <v>13</v>
      </c>
      <c r="C19" s="414"/>
    </row>
    <row r="20" spans="2:3" ht="10.5" customHeight="1">
      <c r="B20" s="414" t="s">
        <v>14</v>
      </c>
      <c r="C20" s="414"/>
    </row>
    <row r="21" spans="2:3" ht="10.5" customHeight="1">
      <c r="B21" s="414" t="s">
        <v>15</v>
      </c>
      <c r="C21" s="414"/>
    </row>
    <row r="23" spans="2:4" ht="10.5" customHeight="1">
      <c r="B23" s="7" t="s">
        <v>16</v>
      </c>
      <c r="C23" s="6"/>
      <c r="D23" s="6"/>
    </row>
    <row r="24" spans="2:4" ht="10.5" customHeight="1">
      <c r="B24" s="8"/>
      <c r="C24" s="6"/>
      <c r="D24" s="6"/>
    </row>
    <row r="25" spans="2:4" ht="10.5" customHeight="1">
      <c r="B25" s="415" t="s">
        <v>17</v>
      </c>
      <c r="C25" s="416"/>
      <c r="D25" s="416"/>
    </row>
    <row r="26" spans="2:4" ht="10.5" customHeight="1">
      <c r="B26" s="417" t="s">
        <v>18</v>
      </c>
      <c r="C26" s="418"/>
      <c r="D26" s="418"/>
    </row>
    <row r="27" spans="2:4" ht="10.5" customHeight="1">
      <c r="B27" s="9" t="s">
        <v>19</v>
      </c>
      <c r="C27" s="10" t="s">
        <v>20</v>
      </c>
      <c r="D27" s="11" t="s">
        <v>21</v>
      </c>
    </row>
    <row r="28" spans="2:4" ht="10.5" customHeight="1">
      <c r="B28" s="406" t="s">
        <v>22</v>
      </c>
      <c r="C28" s="12" t="s">
        <v>23</v>
      </c>
      <c r="D28" s="407" t="s">
        <v>24</v>
      </c>
    </row>
    <row r="29" spans="2:4" ht="10.5" customHeight="1">
      <c r="B29" s="406"/>
      <c r="C29" s="13" t="s">
        <v>25</v>
      </c>
      <c r="D29" s="407"/>
    </row>
    <row r="30" spans="2:4" ht="10.5" customHeight="1">
      <c r="B30" s="406"/>
      <c r="C30" s="14" t="s">
        <v>26</v>
      </c>
      <c r="D30" s="407"/>
    </row>
    <row r="31" spans="2:4" ht="10.5" customHeight="1">
      <c r="B31" s="406" t="s">
        <v>27</v>
      </c>
      <c r="C31" s="15" t="s">
        <v>28</v>
      </c>
      <c r="D31" s="407" t="s">
        <v>29</v>
      </c>
    </row>
    <row r="32" spans="2:4" ht="10.5" customHeight="1">
      <c r="B32" s="406"/>
      <c r="C32" s="16" t="s">
        <v>25</v>
      </c>
      <c r="D32" s="407"/>
    </row>
    <row r="33" spans="2:4" ht="10.5" customHeight="1">
      <c r="B33" s="406"/>
      <c r="C33" s="17" t="s">
        <v>30</v>
      </c>
      <c r="D33" s="407"/>
    </row>
    <row r="34" spans="2:4" ht="10.5" customHeight="1">
      <c r="B34" s="406" t="s">
        <v>31</v>
      </c>
      <c r="C34" s="15" t="s">
        <v>32</v>
      </c>
      <c r="D34" s="407" t="s">
        <v>33</v>
      </c>
    </row>
    <row r="35" spans="2:4" ht="10.5" customHeight="1">
      <c r="B35" s="406"/>
      <c r="C35" s="16" t="s">
        <v>34</v>
      </c>
      <c r="D35" s="407"/>
    </row>
    <row r="36" spans="2:4" ht="10.5" customHeight="1">
      <c r="B36" s="406"/>
      <c r="C36" s="16" t="s">
        <v>35</v>
      </c>
      <c r="D36" s="407"/>
    </row>
    <row r="37" spans="2:4" ht="10.5" customHeight="1">
      <c r="B37" s="406"/>
      <c r="C37" s="17" t="s">
        <v>36</v>
      </c>
      <c r="D37" s="407"/>
    </row>
    <row r="38" spans="2:4" ht="10.5" customHeight="1">
      <c r="B38" s="406" t="s">
        <v>37</v>
      </c>
      <c r="C38" s="15" t="s">
        <v>38</v>
      </c>
      <c r="D38" s="407" t="s">
        <v>39</v>
      </c>
    </row>
    <row r="39" spans="2:4" ht="10.5" customHeight="1">
      <c r="B39" s="406"/>
      <c r="C39" s="16" t="s">
        <v>40</v>
      </c>
      <c r="D39" s="407"/>
    </row>
    <row r="40" spans="2:4" ht="10.5" customHeight="1">
      <c r="B40" s="408"/>
      <c r="C40" s="17" t="s">
        <v>41</v>
      </c>
      <c r="D40" s="407"/>
    </row>
    <row r="41" ht="10.5" customHeight="1">
      <c r="B41" s="18"/>
    </row>
    <row r="42" ht="10.5" customHeight="1">
      <c r="B42" s="18" t="s">
        <v>42</v>
      </c>
    </row>
    <row r="43" ht="10.5" customHeight="1">
      <c r="B43" s="18"/>
    </row>
    <row r="44" ht="10.5" customHeight="1">
      <c r="B44" s="19" t="s">
        <v>43</v>
      </c>
    </row>
    <row r="45" ht="10.5" customHeight="1">
      <c r="B45" s="18"/>
    </row>
    <row r="46" spans="2:4" ht="10.5" customHeight="1">
      <c r="B46" s="409" t="s">
        <v>44</v>
      </c>
      <c r="C46" s="410"/>
      <c r="D46" s="411"/>
    </row>
    <row r="47" spans="2:4" ht="10.5" customHeight="1">
      <c r="B47" s="20" t="s">
        <v>45</v>
      </c>
      <c r="C47" s="21"/>
      <c r="D47" s="22"/>
    </row>
    <row r="48" spans="2:9" ht="10.5" customHeight="1">
      <c r="B48" s="23" t="s">
        <v>46</v>
      </c>
      <c r="C48" s="412" t="s">
        <v>47</v>
      </c>
      <c r="D48" s="412"/>
      <c r="E48" s="4"/>
      <c r="F48" s="4"/>
      <c r="G48" s="4"/>
      <c r="H48" s="4"/>
      <c r="I48" s="4"/>
    </row>
    <row r="49" spans="2:5" ht="10.5" customHeight="1">
      <c r="B49" s="24" t="s">
        <v>48</v>
      </c>
      <c r="C49" s="413" t="s">
        <v>49</v>
      </c>
      <c r="D49" s="404"/>
      <c r="E49" s="25"/>
    </row>
    <row r="50" spans="2:4" ht="10.5" customHeight="1">
      <c r="B50" s="24" t="s">
        <v>50</v>
      </c>
      <c r="C50" s="404" t="s">
        <v>51</v>
      </c>
      <c r="D50" s="404"/>
    </row>
    <row r="51" spans="2:4" ht="10.5" customHeight="1">
      <c r="B51" s="24" t="s">
        <v>52</v>
      </c>
      <c r="C51" s="404" t="s">
        <v>53</v>
      </c>
      <c r="D51" s="404"/>
    </row>
    <row r="52" spans="2:5" ht="10.5" customHeight="1">
      <c r="B52" s="24" t="s">
        <v>54</v>
      </c>
      <c r="C52" s="404" t="s">
        <v>55</v>
      </c>
      <c r="D52" s="405"/>
      <c r="E52" s="25" t="s">
        <v>56</v>
      </c>
    </row>
    <row r="53" ht="10.5" customHeight="1">
      <c r="B53" s="18"/>
    </row>
    <row r="54" ht="10.5" customHeight="1">
      <c r="B54" s="18"/>
    </row>
    <row r="55" ht="10.5" customHeight="1">
      <c r="B55" s="18"/>
    </row>
    <row r="56" ht="10.5" customHeight="1">
      <c r="B56" s="18"/>
    </row>
  </sheetData>
  <sheetProtection/>
  <mergeCells count="30">
    <mergeCell ref="B17:C17"/>
    <mergeCell ref="B18:C18"/>
    <mergeCell ref="B19:C19"/>
    <mergeCell ref="B2:D2"/>
    <mergeCell ref="B4:D4"/>
    <mergeCell ref="B6:D6"/>
    <mergeCell ref="B8:D8"/>
    <mergeCell ref="B12:D12"/>
    <mergeCell ref="B13:D13"/>
    <mergeCell ref="B14:D14"/>
    <mergeCell ref="B15:C15"/>
    <mergeCell ref="B16:C16"/>
    <mergeCell ref="C50:D50"/>
    <mergeCell ref="C51:D51"/>
    <mergeCell ref="B20:C20"/>
    <mergeCell ref="B21:C21"/>
    <mergeCell ref="B25:D25"/>
    <mergeCell ref="B26:D26"/>
    <mergeCell ref="B28:B30"/>
    <mergeCell ref="D28:D30"/>
    <mergeCell ref="C52:D52"/>
    <mergeCell ref="B31:B33"/>
    <mergeCell ref="D31:D33"/>
    <mergeCell ref="B34:B37"/>
    <mergeCell ref="D34:D37"/>
    <mergeCell ref="B38:B40"/>
    <mergeCell ref="D38:D40"/>
    <mergeCell ref="B46:D46"/>
    <mergeCell ref="C48:D48"/>
    <mergeCell ref="C49:D49"/>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Sheet2"/>
  <dimension ref="A2:BZ29"/>
  <sheetViews>
    <sheetView zoomScalePageLayoutView="0" workbookViewId="0" topLeftCell="A1">
      <selection activeCell="S19" sqref="S19"/>
    </sheetView>
  </sheetViews>
  <sheetFormatPr defaultColWidth="9.140625" defaultRowHeight="15"/>
  <cols>
    <col min="1" max="1" width="3.28125" style="1" customWidth="1"/>
    <col min="12" max="14" width="10.7109375" style="0" customWidth="1"/>
  </cols>
  <sheetData>
    <row r="2" spans="2:12" ht="21" customHeight="1">
      <c r="B2" s="26" t="s">
        <v>57</v>
      </c>
      <c r="L2" t="s">
        <v>58</v>
      </c>
    </row>
    <row r="3" spans="12:78" ht="23.25" customHeight="1">
      <c r="L3" s="421" t="s">
        <v>59</v>
      </c>
      <c r="M3" s="422"/>
      <c r="N3" s="423"/>
      <c r="O3" s="27"/>
      <c r="P3" s="27"/>
      <c r="Q3" s="27"/>
      <c r="R3" s="27"/>
      <c r="S3" s="27"/>
      <c r="T3" s="27"/>
      <c r="U3" s="27"/>
      <c r="V3" s="27"/>
      <c r="W3" s="27"/>
      <c r="X3" s="27"/>
      <c r="Y3" s="27"/>
      <c r="Z3" s="27"/>
      <c r="AA3" s="27"/>
      <c r="AB3" s="27"/>
      <c r="AC3" s="27"/>
      <c r="AD3" s="27"/>
      <c r="AE3" s="27"/>
      <c r="AF3" s="27"/>
      <c r="AG3" s="27"/>
      <c r="AH3" s="27"/>
      <c r="AI3" s="27"/>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row>
    <row r="4" spans="1:78" ht="15">
      <c r="A4" s="1">
        <v>1</v>
      </c>
      <c r="B4" t="s">
        <v>60</v>
      </c>
      <c r="L4" s="421" t="s">
        <v>59</v>
      </c>
      <c r="M4" s="422"/>
      <c r="N4" s="423"/>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row>
    <row r="5" spans="2:14" ht="15">
      <c r="B5" t="s">
        <v>61</v>
      </c>
      <c r="L5" s="421" t="s">
        <v>59</v>
      </c>
      <c r="M5" s="422"/>
      <c r="N5" s="423"/>
    </row>
    <row r="6" spans="12:14" ht="15">
      <c r="L6" s="421" t="s">
        <v>59</v>
      </c>
      <c r="M6" s="422"/>
      <c r="N6" s="423"/>
    </row>
    <row r="7" spans="1:14" ht="15">
      <c r="A7" s="1">
        <v>2</v>
      </c>
      <c r="B7" t="s">
        <v>62</v>
      </c>
      <c r="L7" s="421" t="s">
        <v>59</v>
      </c>
      <c r="M7" s="422"/>
      <c r="N7" s="423"/>
    </row>
    <row r="8" spans="2:14" ht="15">
      <c r="B8" t="s">
        <v>63</v>
      </c>
      <c r="L8" s="421" t="s">
        <v>59</v>
      </c>
      <c r="M8" s="422"/>
      <c r="N8" s="423"/>
    </row>
    <row r="9" spans="12:14" ht="15">
      <c r="L9" s="421" t="s">
        <v>59</v>
      </c>
      <c r="M9" s="422"/>
      <c r="N9" s="423"/>
    </row>
    <row r="10" spans="1:14" ht="15">
      <c r="A10" s="1">
        <v>3</v>
      </c>
      <c r="B10" t="s">
        <v>64</v>
      </c>
      <c r="L10" s="421" t="s">
        <v>59</v>
      </c>
      <c r="M10" s="422"/>
      <c r="N10" s="423"/>
    </row>
    <row r="11" spans="2:14" ht="15">
      <c r="B11" t="s">
        <v>65</v>
      </c>
      <c r="L11" s="421" t="s">
        <v>59</v>
      </c>
      <c r="M11" s="422"/>
      <c r="N11" s="423"/>
    </row>
    <row r="12" spans="12:14" ht="15">
      <c r="L12" s="421" t="s">
        <v>59</v>
      </c>
      <c r="M12" s="422"/>
      <c r="N12" s="423"/>
    </row>
    <row r="13" spans="1:14" ht="15">
      <c r="A13" s="1">
        <v>4</v>
      </c>
      <c r="B13" t="s">
        <v>66</v>
      </c>
      <c r="L13" s="421" t="s">
        <v>59</v>
      </c>
      <c r="M13" s="422"/>
      <c r="N13" s="423"/>
    </row>
    <row r="14" spans="12:14" ht="15">
      <c r="L14" s="421" t="s">
        <v>59</v>
      </c>
      <c r="M14" s="422"/>
      <c r="N14" s="423"/>
    </row>
    <row r="15" spans="1:14" ht="15">
      <c r="A15" s="1">
        <v>5</v>
      </c>
      <c r="B15" t="s">
        <v>67</v>
      </c>
      <c r="L15" s="421" t="s">
        <v>59</v>
      </c>
      <c r="M15" s="422"/>
      <c r="N15" s="423"/>
    </row>
    <row r="16" spans="2:14" ht="15">
      <c r="B16" t="s">
        <v>68</v>
      </c>
      <c r="L16" s="421" t="s">
        <v>59</v>
      </c>
      <c r="M16" s="422"/>
      <c r="N16" s="423"/>
    </row>
    <row r="17" spans="2:14" ht="15">
      <c r="B17" t="s">
        <v>69</v>
      </c>
      <c r="L17" s="421" t="s">
        <v>59</v>
      </c>
      <c r="M17" s="422"/>
      <c r="N17" s="423"/>
    </row>
    <row r="18" spans="12:14" ht="15">
      <c r="L18" s="421" t="s">
        <v>59</v>
      </c>
      <c r="M18" s="422"/>
      <c r="N18" s="423"/>
    </row>
    <row r="19" spans="1:14" ht="15">
      <c r="A19" s="1">
        <v>6</v>
      </c>
      <c r="B19" t="s">
        <v>70</v>
      </c>
      <c r="L19" s="421" t="s">
        <v>59</v>
      </c>
      <c r="M19" s="422"/>
      <c r="N19" s="423"/>
    </row>
    <row r="20" spans="12:14" ht="15">
      <c r="L20" s="421" t="s">
        <v>59</v>
      </c>
      <c r="M20" s="422"/>
      <c r="N20" s="423"/>
    </row>
    <row r="21" spans="1:14" ht="15">
      <c r="A21" s="1">
        <v>7</v>
      </c>
      <c r="B21" t="s">
        <v>71</v>
      </c>
      <c r="L21" s="421" t="s">
        <v>59</v>
      </c>
      <c r="M21" s="422"/>
      <c r="N21" s="423"/>
    </row>
    <row r="22" spans="2:14" ht="15">
      <c r="B22" t="s">
        <v>72</v>
      </c>
      <c r="L22" s="421" t="s">
        <v>59</v>
      </c>
      <c r="M22" s="422"/>
      <c r="N22" s="423"/>
    </row>
    <row r="23" spans="12:14" ht="15">
      <c r="L23" s="421" t="s">
        <v>59</v>
      </c>
      <c r="M23" s="422"/>
      <c r="N23" s="423"/>
    </row>
    <row r="24" spans="1:14" ht="15">
      <c r="A24" s="1">
        <v>8</v>
      </c>
      <c r="B24" t="s">
        <v>73</v>
      </c>
      <c r="L24" s="421" t="s">
        <v>59</v>
      </c>
      <c r="M24" s="422"/>
      <c r="N24" s="423"/>
    </row>
    <row r="25" spans="2:14" ht="15">
      <c r="B25" t="s">
        <v>74</v>
      </c>
      <c r="L25" s="421" t="s">
        <v>59</v>
      </c>
      <c r="M25" s="422"/>
      <c r="N25" s="423"/>
    </row>
    <row r="26" spans="12:14" ht="15">
      <c r="L26" s="421" t="s">
        <v>59</v>
      </c>
      <c r="M26" s="422"/>
      <c r="N26" s="423"/>
    </row>
    <row r="27" spans="1:14" ht="15">
      <c r="A27" s="1">
        <v>9</v>
      </c>
      <c r="B27" t="s">
        <v>75</v>
      </c>
      <c r="L27" s="421" t="s">
        <v>59</v>
      </c>
      <c r="M27" s="422"/>
      <c r="N27" s="423"/>
    </row>
    <row r="28" ht="15">
      <c r="B28" t="s">
        <v>76</v>
      </c>
    </row>
    <row r="29" ht="15">
      <c r="B29" t="s">
        <v>77</v>
      </c>
    </row>
  </sheetData>
  <sheetProtection/>
  <mergeCells count="25">
    <mergeCell ref="L18:N18"/>
    <mergeCell ref="L19:N19"/>
    <mergeCell ref="L8:N8"/>
    <mergeCell ref="L3:N3"/>
    <mergeCell ref="L4:N4"/>
    <mergeCell ref="L5:N5"/>
    <mergeCell ref="L6:N6"/>
    <mergeCell ref="L7:N7"/>
    <mergeCell ref="L20:N20"/>
    <mergeCell ref="L9:N9"/>
    <mergeCell ref="L10:N10"/>
    <mergeCell ref="L11:N11"/>
    <mergeCell ref="L12:N12"/>
    <mergeCell ref="L13:N13"/>
    <mergeCell ref="L14:N14"/>
    <mergeCell ref="L15:N15"/>
    <mergeCell ref="L16:N16"/>
    <mergeCell ref="L17:N17"/>
    <mergeCell ref="L27:N27"/>
    <mergeCell ref="L21:N21"/>
    <mergeCell ref="L22:N22"/>
    <mergeCell ref="L23:N23"/>
    <mergeCell ref="L24:N24"/>
    <mergeCell ref="L25:N25"/>
    <mergeCell ref="L26:N26"/>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4"/>
  <dimension ref="A2:CI41"/>
  <sheetViews>
    <sheetView tabSelected="1" zoomScalePageLayoutView="0" workbookViewId="0" topLeftCell="A6">
      <selection activeCell="N40" sqref="N40"/>
    </sheetView>
  </sheetViews>
  <sheetFormatPr defaultColWidth="9.140625" defaultRowHeight="15"/>
  <cols>
    <col min="1" max="1" width="5.140625" style="29" customWidth="1"/>
    <col min="2" max="2" width="54.421875" style="0" customWidth="1"/>
    <col min="3" max="3" width="16.421875" style="0" customWidth="1"/>
    <col min="4" max="4" width="1.7109375" style="0" customWidth="1"/>
    <col min="5" max="5" width="7.421875" style="0" customWidth="1"/>
    <col min="6" max="6" width="15.421875" style="0" customWidth="1"/>
    <col min="7" max="7" width="1.7109375" style="0" customWidth="1"/>
    <col min="8" max="8" width="5.8515625" style="0" customWidth="1"/>
    <col min="9" max="9" width="15.421875" style="0" customWidth="1"/>
    <col min="10" max="10" width="1.7109375" style="0" customWidth="1"/>
    <col min="11" max="11" width="5.8515625" style="0" customWidth="1"/>
    <col min="12" max="12" width="16.421875" style="0" customWidth="1"/>
    <col min="13" max="13" width="1.7109375" style="0" customWidth="1"/>
    <col min="14" max="14" width="5.8515625" style="29" customWidth="1"/>
    <col min="15" max="15" width="15.421875" style="0" customWidth="1"/>
    <col min="16" max="16" width="1.7109375" style="0" customWidth="1"/>
    <col min="17" max="17" width="5.8515625" style="0" customWidth="1"/>
    <col min="18" max="18" width="15.421875" style="0" customWidth="1"/>
    <col min="19" max="19" width="1.7109375" style="0" customWidth="1"/>
    <col min="20" max="20" width="5.8515625" style="0" customWidth="1"/>
    <col min="21" max="21" width="15.421875" style="0" customWidth="1"/>
    <col min="22" max="22" width="1.7109375" style="0" customWidth="1"/>
    <col min="23" max="23" width="5.8515625" style="0" customWidth="1"/>
    <col min="24" max="24" width="15.421875" style="0" customWidth="1"/>
    <col min="25" max="25" width="1.7109375" style="0" customWidth="1"/>
    <col min="26" max="26" width="5.8515625" style="0" customWidth="1"/>
    <col min="27" max="27" width="15.421875" style="0" customWidth="1"/>
    <col min="28" max="28" width="1.7109375" style="0" customWidth="1"/>
    <col min="29" max="29" width="5.8515625" style="0" customWidth="1"/>
    <col min="30" max="30" width="15.421875" style="0" customWidth="1"/>
    <col min="31" max="31" width="1.7109375" style="0" customWidth="1"/>
    <col min="32" max="32" width="5.8515625" style="0" customWidth="1"/>
    <col min="33" max="33" width="15.421875" style="0" customWidth="1"/>
  </cols>
  <sheetData>
    <row r="1" ht="15.75" thickBot="1"/>
    <row r="2" spans="2:11" ht="15">
      <c r="B2" s="30" t="s">
        <v>78</v>
      </c>
      <c r="C2" s="31"/>
      <c r="D2" s="31"/>
      <c r="E2" s="31"/>
      <c r="F2" s="31"/>
      <c r="G2" s="31"/>
      <c r="H2" s="32"/>
      <c r="I2" s="117"/>
      <c r="J2" s="117"/>
      <c r="K2" s="117"/>
    </row>
    <row r="3" spans="2:11" ht="15">
      <c r="B3" s="33" t="s">
        <v>79</v>
      </c>
      <c r="C3" s="34"/>
      <c r="D3" s="35"/>
      <c r="E3" s="35"/>
      <c r="F3" s="35"/>
      <c r="G3" s="35"/>
      <c r="H3" s="36"/>
      <c r="I3" s="117"/>
      <c r="J3" s="117"/>
      <c r="K3" s="117"/>
    </row>
    <row r="4" spans="2:11" ht="15">
      <c r="B4" s="33" t="s">
        <v>80</v>
      </c>
      <c r="C4" s="34"/>
      <c r="D4" s="35"/>
      <c r="E4" s="35"/>
      <c r="F4" s="35"/>
      <c r="G4" s="35"/>
      <c r="H4" s="36"/>
      <c r="I4" s="117"/>
      <c r="J4" s="117"/>
      <c r="K4" s="117"/>
    </row>
    <row r="5" spans="2:11" ht="15.75" thickBot="1">
      <c r="B5" s="37" t="s">
        <v>128</v>
      </c>
      <c r="C5" s="38"/>
      <c r="D5" s="39"/>
      <c r="E5" s="39"/>
      <c r="F5" s="39"/>
      <c r="G5" s="39"/>
      <c r="H5" s="40"/>
      <c r="I5" s="117"/>
      <c r="J5" s="117"/>
      <c r="K5" s="117"/>
    </row>
    <row r="6" spans="2:13" ht="15.75" thickBot="1">
      <c r="B6" s="29"/>
      <c r="C6" s="29"/>
      <c r="D6" s="29"/>
      <c r="E6" s="29"/>
      <c r="F6" s="29"/>
      <c r="G6" s="29"/>
      <c r="H6" s="29"/>
      <c r="I6" s="29"/>
      <c r="J6" s="29"/>
      <c r="K6" s="29"/>
      <c r="L6" s="29"/>
      <c r="M6" s="29"/>
    </row>
    <row r="7" spans="2:13" ht="18.75" thickBot="1">
      <c r="B7" s="118" t="s">
        <v>129</v>
      </c>
      <c r="C7" s="42"/>
      <c r="D7" s="29"/>
      <c r="E7" s="29"/>
      <c r="F7" s="43" t="s">
        <v>83</v>
      </c>
      <c r="G7" s="29"/>
      <c r="H7" s="29"/>
      <c r="I7" s="29"/>
      <c r="J7" s="29"/>
      <c r="K7" s="29"/>
      <c r="L7" s="29"/>
      <c r="M7" s="29"/>
    </row>
    <row r="8" spans="2:13" ht="15.75" thickBot="1">
      <c r="B8" s="29"/>
      <c r="C8" s="29"/>
      <c r="D8" s="29"/>
      <c r="E8" s="29"/>
      <c r="F8" s="29"/>
      <c r="G8" s="29"/>
      <c r="H8" s="29"/>
      <c r="I8" s="29"/>
      <c r="J8" s="29"/>
      <c r="K8" s="29"/>
      <c r="L8" s="29"/>
      <c r="M8" s="29"/>
    </row>
    <row r="9" spans="2:87" ht="18.75" thickBot="1">
      <c r="B9" s="119" t="s">
        <v>130</v>
      </c>
      <c r="C9" s="120"/>
      <c r="D9" s="428" t="str">
        <f>Instructions!L3</f>
        <v>Tenderer's name</v>
      </c>
      <c r="E9" s="431"/>
      <c r="F9" s="432"/>
      <c r="G9" s="428" t="str">
        <f>Instructions!L4</f>
        <v>Tenderer's name</v>
      </c>
      <c r="H9" s="431"/>
      <c r="I9" s="432"/>
      <c r="J9" s="428" t="str">
        <f>Instructions!L5</f>
        <v>Tenderer's name</v>
      </c>
      <c r="K9" s="431"/>
      <c r="L9" s="432"/>
      <c r="M9" s="428" t="str">
        <f>Instructions!L6</f>
        <v>Tenderer's name</v>
      </c>
      <c r="N9" s="429"/>
      <c r="O9" s="430"/>
      <c r="P9" s="428" t="str">
        <f>Instructions!L7</f>
        <v>Tenderer's name</v>
      </c>
      <c r="Q9" s="429"/>
      <c r="R9" s="430"/>
      <c r="S9" s="428" t="str">
        <f>Instructions!L8</f>
        <v>Tenderer's name</v>
      </c>
      <c r="T9" s="429"/>
      <c r="U9" s="430"/>
      <c r="V9" s="428" t="str">
        <f>Instructions!L9</f>
        <v>Tenderer's name</v>
      </c>
      <c r="W9" s="429"/>
      <c r="X9" s="430"/>
      <c r="Y9" s="428" t="str">
        <f>Instructions!L10</f>
        <v>Tenderer's name</v>
      </c>
      <c r="Z9" s="429"/>
      <c r="AA9" s="430"/>
      <c r="AB9" s="428" t="str">
        <f>Instructions!L11</f>
        <v>Tenderer's name</v>
      </c>
      <c r="AC9" s="429"/>
      <c r="AD9" s="430"/>
      <c r="AE9" s="428" t="str">
        <f>Instructions!L12</f>
        <v>Tenderer's name</v>
      </c>
      <c r="AF9" s="429"/>
      <c r="AG9" s="430"/>
      <c r="AH9" s="424" t="str">
        <f>Instructions!L13</f>
        <v>Tenderer's name</v>
      </c>
      <c r="AI9" s="425"/>
      <c r="AJ9" s="425"/>
      <c r="AK9" s="424" t="str">
        <f>Instructions!L14</f>
        <v>Tenderer's name</v>
      </c>
      <c r="AL9" s="425"/>
      <c r="AM9" s="425"/>
      <c r="AN9" s="424" t="str">
        <f>Instructions!L15</f>
        <v>Tenderer's name</v>
      </c>
      <c r="AO9" s="425"/>
      <c r="AP9" s="425"/>
      <c r="AQ9" s="424" t="str">
        <f>Instructions!L16</f>
        <v>Tenderer's name</v>
      </c>
      <c r="AR9" s="425"/>
      <c r="AS9" s="425"/>
      <c r="AT9" s="424" t="str">
        <f>Instructions!L17</f>
        <v>Tenderer's name</v>
      </c>
      <c r="AU9" s="425"/>
      <c r="AV9" s="425"/>
      <c r="AW9" s="424" t="str">
        <f>Instructions!L18</f>
        <v>Tenderer's name</v>
      </c>
      <c r="AX9" s="425"/>
      <c r="AY9" s="425"/>
      <c r="AZ9" s="424" t="str">
        <f>Instructions!L19</f>
        <v>Tenderer's name</v>
      </c>
      <c r="BA9" s="425"/>
      <c r="BB9" s="425"/>
      <c r="BC9" s="424" t="str">
        <f>Instructions!L20</f>
        <v>Tenderer's name</v>
      </c>
      <c r="BD9" s="425"/>
      <c r="BE9" s="425"/>
      <c r="BF9" s="424" t="str">
        <f>Instructions!L21</f>
        <v>Tenderer's name</v>
      </c>
      <c r="BG9" s="425"/>
      <c r="BH9" s="425"/>
      <c r="BI9" s="424" t="str">
        <f>Instructions!L22</f>
        <v>Tenderer's name</v>
      </c>
      <c r="BJ9" s="425"/>
      <c r="BK9" s="425"/>
      <c r="BL9" s="424" t="str">
        <f>Instructions!L23</f>
        <v>Tenderer's name</v>
      </c>
      <c r="BM9" s="425"/>
      <c r="BN9" s="425"/>
      <c r="BO9" s="424" t="str">
        <f>Instructions!L24</f>
        <v>Tenderer's name</v>
      </c>
      <c r="BP9" s="425"/>
      <c r="BQ9" s="425"/>
      <c r="BR9" s="424" t="str">
        <f>Instructions!L25</f>
        <v>Tenderer's name</v>
      </c>
      <c r="BS9" s="425"/>
      <c r="BT9" s="425"/>
      <c r="BU9" s="424" t="str">
        <f>Instructions!L26</f>
        <v>Tenderer's name</v>
      </c>
      <c r="BV9" s="425"/>
      <c r="BW9" s="425"/>
      <c r="BX9" s="424" t="str">
        <f>Instructions!L27</f>
        <v>Tenderer's name</v>
      </c>
      <c r="BY9" s="425"/>
      <c r="BZ9" s="425"/>
      <c r="CA9" s="424"/>
      <c r="CB9" s="425"/>
      <c r="CC9" s="425"/>
      <c r="CD9" s="426"/>
      <c r="CE9" s="427"/>
      <c r="CF9" s="427"/>
      <c r="CG9" s="426"/>
      <c r="CH9" s="427"/>
      <c r="CI9" s="427"/>
    </row>
    <row r="10" spans="2:33" ht="21" customHeight="1">
      <c r="B10" s="121" t="s">
        <v>131</v>
      </c>
      <c r="C10" s="122"/>
      <c r="D10" s="123"/>
      <c r="E10" s="123"/>
      <c r="F10" s="124"/>
      <c r="G10" s="125"/>
      <c r="H10" s="123"/>
      <c r="I10" s="124"/>
      <c r="J10" s="125"/>
      <c r="K10" s="123"/>
      <c r="L10" s="124"/>
      <c r="M10" s="125"/>
      <c r="N10" s="123"/>
      <c r="O10" s="124"/>
      <c r="P10" s="125"/>
      <c r="Q10" s="123"/>
      <c r="R10" s="124"/>
      <c r="S10" s="125"/>
      <c r="T10" s="123"/>
      <c r="U10" s="124"/>
      <c r="V10" s="125"/>
      <c r="W10" s="123"/>
      <c r="X10" s="124"/>
      <c r="Y10" s="125"/>
      <c r="Z10" s="123"/>
      <c r="AA10" s="124"/>
      <c r="AB10" s="125"/>
      <c r="AC10" s="123"/>
      <c r="AD10" s="124"/>
      <c r="AE10" s="125"/>
      <c r="AF10" s="123"/>
      <c r="AG10" s="124"/>
    </row>
    <row r="11" spans="2:33" ht="15.75" thickBot="1">
      <c r="B11" s="126" t="s">
        <v>132</v>
      </c>
      <c r="C11" s="127"/>
      <c r="D11" s="128"/>
      <c r="E11" s="128"/>
      <c r="F11" s="129"/>
      <c r="G11" s="130"/>
      <c r="H11" s="128"/>
      <c r="I11" s="129"/>
      <c r="J11" s="130"/>
      <c r="K11" s="128"/>
      <c r="L11" s="129"/>
      <c r="M11" s="130"/>
      <c r="N11" s="128"/>
      <c r="O11" s="129"/>
      <c r="P11" s="130"/>
      <c r="Q11" s="128"/>
      <c r="R11" s="129"/>
      <c r="S11" s="130"/>
      <c r="T11" s="128"/>
      <c r="U11" s="129"/>
      <c r="V11" s="130"/>
      <c r="W11" s="128"/>
      <c r="X11" s="129"/>
      <c r="Y11" s="130"/>
      <c r="Z11" s="128"/>
      <c r="AA11" s="129"/>
      <c r="AB11" s="130"/>
      <c r="AC11" s="128"/>
      <c r="AD11" s="129"/>
      <c r="AE11" s="130"/>
      <c r="AF11" s="128"/>
      <c r="AG11" s="129"/>
    </row>
    <row r="12" spans="2:33" ht="18.75" customHeight="1">
      <c r="B12" s="131" t="s">
        <v>133</v>
      </c>
      <c r="C12" s="132"/>
      <c r="D12" s="133"/>
      <c r="E12" s="134"/>
      <c r="F12" s="135"/>
      <c r="G12" s="133"/>
      <c r="H12" s="134"/>
      <c r="I12" s="135"/>
      <c r="J12" s="133"/>
      <c r="K12" s="134"/>
      <c r="L12" s="135"/>
      <c r="M12" s="133"/>
      <c r="N12" s="134"/>
      <c r="O12" s="135"/>
      <c r="P12" s="133"/>
      <c r="Q12" s="134"/>
      <c r="R12" s="135"/>
      <c r="S12" s="133"/>
      <c r="T12" s="134"/>
      <c r="U12" s="135"/>
      <c r="V12" s="133"/>
      <c r="W12" s="134"/>
      <c r="X12" s="135"/>
      <c r="Y12" s="133"/>
      <c r="Z12" s="134"/>
      <c r="AA12" s="135"/>
      <c r="AB12" s="133"/>
      <c r="AC12" s="134"/>
      <c r="AD12" s="135"/>
      <c r="AE12" s="133"/>
      <c r="AF12" s="134"/>
      <c r="AG12" s="135"/>
    </row>
    <row r="13" spans="2:33" ht="12" customHeight="1">
      <c r="B13" s="131" t="s">
        <v>134</v>
      </c>
      <c r="C13" s="132"/>
      <c r="D13" s="133"/>
      <c r="E13" s="134"/>
      <c r="F13" s="136"/>
      <c r="G13" s="133"/>
      <c r="H13" s="134"/>
      <c r="I13" s="136"/>
      <c r="J13" s="133"/>
      <c r="K13" s="134"/>
      <c r="L13" s="136"/>
      <c r="M13" s="133"/>
      <c r="N13" s="134"/>
      <c r="O13" s="136"/>
      <c r="P13" s="133"/>
      <c r="Q13" s="134"/>
      <c r="R13" s="136"/>
      <c r="S13" s="133"/>
      <c r="T13" s="134"/>
      <c r="U13" s="136"/>
      <c r="V13" s="133"/>
      <c r="W13" s="134"/>
      <c r="X13" s="136"/>
      <c r="Y13" s="133"/>
      <c r="Z13" s="134"/>
      <c r="AA13" s="136"/>
      <c r="AB13" s="133"/>
      <c r="AC13" s="134"/>
      <c r="AD13" s="136"/>
      <c r="AE13" s="133"/>
      <c r="AF13" s="134"/>
      <c r="AG13" s="136"/>
    </row>
    <row r="14" spans="2:33" ht="12" customHeight="1">
      <c r="B14" s="131" t="s">
        <v>135</v>
      </c>
      <c r="C14" s="132"/>
      <c r="D14" s="133"/>
      <c r="E14" s="134"/>
      <c r="F14" s="136"/>
      <c r="G14" s="133"/>
      <c r="H14" s="134"/>
      <c r="I14" s="136"/>
      <c r="J14" s="133"/>
      <c r="K14" s="134"/>
      <c r="L14" s="136"/>
      <c r="M14" s="133"/>
      <c r="N14" s="134"/>
      <c r="O14" s="136"/>
      <c r="P14" s="133"/>
      <c r="Q14" s="134"/>
      <c r="R14" s="136"/>
      <c r="S14" s="133"/>
      <c r="T14" s="134"/>
      <c r="U14" s="136"/>
      <c r="V14" s="133"/>
      <c r="W14" s="134"/>
      <c r="X14" s="136"/>
      <c r="Y14" s="133"/>
      <c r="Z14" s="134"/>
      <c r="AA14" s="136"/>
      <c r="AB14" s="133"/>
      <c r="AC14" s="134"/>
      <c r="AD14" s="136"/>
      <c r="AE14" s="133"/>
      <c r="AF14" s="134"/>
      <c r="AG14" s="136"/>
    </row>
    <row r="15" spans="2:33" ht="12" customHeight="1">
      <c r="B15" s="131" t="s">
        <v>136</v>
      </c>
      <c r="C15" s="132"/>
      <c r="D15" s="133"/>
      <c r="E15" s="134"/>
      <c r="F15" s="136"/>
      <c r="G15" s="133"/>
      <c r="H15" s="134"/>
      <c r="I15" s="136"/>
      <c r="J15" s="133"/>
      <c r="K15" s="134"/>
      <c r="L15" s="136"/>
      <c r="M15" s="133"/>
      <c r="N15" s="134"/>
      <c r="O15" s="136"/>
      <c r="P15" s="133"/>
      <c r="Q15" s="134"/>
      <c r="R15" s="136"/>
      <c r="S15" s="133"/>
      <c r="T15" s="134"/>
      <c r="U15" s="136"/>
      <c r="V15" s="133"/>
      <c r="W15" s="134"/>
      <c r="X15" s="136"/>
      <c r="Y15" s="133"/>
      <c r="Z15" s="134"/>
      <c r="AA15" s="136"/>
      <c r="AB15" s="133"/>
      <c r="AC15" s="134"/>
      <c r="AD15" s="136"/>
      <c r="AE15" s="133"/>
      <c r="AF15" s="134"/>
      <c r="AG15" s="136"/>
    </row>
    <row r="16" spans="2:33" ht="12" customHeight="1">
      <c r="B16" s="131" t="s">
        <v>137</v>
      </c>
      <c r="C16" s="132"/>
      <c r="D16" s="133"/>
      <c r="E16" s="134"/>
      <c r="F16" s="136"/>
      <c r="G16" s="133"/>
      <c r="H16" s="134"/>
      <c r="I16" s="136"/>
      <c r="J16" s="133"/>
      <c r="K16" s="134"/>
      <c r="L16" s="136"/>
      <c r="M16" s="133"/>
      <c r="N16" s="134"/>
      <c r="O16" s="136"/>
      <c r="P16" s="133"/>
      <c r="Q16" s="134"/>
      <c r="R16" s="136"/>
      <c r="S16" s="133"/>
      <c r="T16" s="134"/>
      <c r="U16" s="136"/>
      <c r="V16" s="133"/>
      <c r="W16" s="134"/>
      <c r="X16" s="136"/>
      <c r="Y16" s="133"/>
      <c r="Z16" s="134"/>
      <c r="AA16" s="136"/>
      <c r="AB16" s="133"/>
      <c r="AC16" s="134"/>
      <c r="AD16" s="136"/>
      <c r="AE16" s="133"/>
      <c r="AF16" s="134"/>
      <c r="AG16" s="136"/>
    </row>
    <row r="17" spans="2:33" ht="12" customHeight="1">
      <c r="B17" s="131" t="s">
        <v>138</v>
      </c>
      <c r="C17" s="132"/>
      <c r="D17" s="133"/>
      <c r="E17" s="134"/>
      <c r="F17" s="136"/>
      <c r="G17" s="133"/>
      <c r="H17" s="134"/>
      <c r="I17" s="136"/>
      <c r="J17" s="133"/>
      <c r="K17" s="134"/>
      <c r="L17" s="136"/>
      <c r="M17" s="133"/>
      <c r="N17" s="134"/>
      <c r="O17" s="136"/>
      <c r="P17" s="133"/>
      <c r="Q17" s="134"/>
      <c r="R17" s="136"/>
      <c r="S17" s="133"/>
      <c r="T17" s="134"/>
      <c r="U17" s="136"/>
      <c r="V17" s="133"/>
      <c r="W17" s="134"/>
      <c r="X17" s="136"/>
      <c r="Y17" s="133"/>
      <c r="Z17" s="134"/>
      <c r="AA17" s="136"/>
      <c r="AB17" s="133"/>
      <c r="AC17" s="134"/>
      <c r="AD17" s="136"/>
      <c r="AE17" s="133"/>
      <c r="AF17" s="134"/>
      <c r="AG17" s="136"/>
    </row>
    <row r="18" spans="2:33" ht="18" customHeight="1">
      <c r="B18" s="137" t="s">
        <v>139</v>
      </c>
      <c r="C18" s="138"/>
      <c r="D18" s="139"/>
      <c r="E18" s="140"/>
      <c r="F18" s="141"/>
      <c r="G18" s="139"/>
      <c r="H18" s="140"/>
      <c r="I18" s="141"/>
      <c r="J18" s="139"/>
      <c r="K18" s="140"/>
      <c r="L18" s="141"/>
      <c r="M18" s="139"/>
      <c r="N18" s="140"/>
      <c r="O18" s="141"/>
      <c r="P18" s="139"/>
      <c r="Q18" s="140"/>
      <c r="R18" s="141"/>
      <c r="S18" s="139"/>
      <c r="T18" s="140"/>
      <c r="U18" s="141"/>
      <c r="V18" s="139"/>
      <c r="W18" s="140"/>
      <c r="X18" s="141"/>
      <c r="Y18" s="139"/>
      <c r="Z18" s="140"/>
      <c r="AA18" s="141"/>
      <c r="AB18" s="139"/>
      <c r="AC18" s="140"/>
      <c r="AD18" s="141"/>
      <c r="AE18" s="139"/>
      <c r="AF18" s="140"/>
      <c r="AG18" s="141"/>
    </row>
    <row r="19" spans="2:33" ht="12" customHeight="1">
      <c r="B19" s="137" t="s">
        <v>140</v>
      </c>
      <c r="C19" s="142"/>
      <c r="D19" s="139"/>
      <c r="E19" s="140"/>
      <c r="F19" s="141"/>
      <c r="G19" s="139"/>
      <c r="H19" s="140"/>
      <c r="I19" s="141"/>
      <c r="J19" s="139"/>
      <c r="K19" s="140"/>
      <c r="L19" s="141"/>
      <c r="M19" s="139"/>
      <c r="N19" s="140"/>
      <c r="O19" s="141"/>
      <c r="P19" s="139"/>
      <c r="Q19" s="140"/>
      <c r="R19" s="141"/>
      <c r="S19" s="139"/>
      <c r="T19" s="140"/>
      <c r="U19" s="141"/>
      <c r="V19" s="139"/>
      <c r="W19" s="140"/>
      <c r="X19" s="141"/>
      <c r="Y19" s="139"/>
      <c r="Z19" s="140"/>
      <c r="AA19" s="141"/>
      <c r="AB19" s="139"/>
      <c r="AC19" s="140"/>
      <c r="AD19" s="141"/>
      <c r="AE19" s="139"/>
      <c r="AF19" s="140"/>
      <c r="AG19" s="141"/>
    </row>
    <row r="20" spans="2:33" ht="12" customHeight="1">
      <c r="B20" s="137" t="s">
        <v>141</v>
      </c>
      <c r="C20" s="142"/>
      <c r="D20" s="139"/>
      <c r="E20" s="140"/>
      <c r="F20" s="141"/>
      <c r="G20" s="139"/>
      <c r="H20" s="140"/>
      <c r="I20" s="141"/>
      <c r="J20" s="139"/>
      <c r="K20" s="140"/>
      <c r="L20" s="141"/>
      <c r="M20" s="139"/>
      <c r="N20" s="140"/>
      <c r="O20" s="141"/>
      <c r="P20" s="139"/>
      <c r="Q20" s="140"/>
      <c r="R20" s="141"/>
      <c r="S20" s="139"/>
      <c r="T20" s="140"/>
      <c r="U20" s="141"/>
      <c r="V20" s="139"/>
      <c r="W20" s="140"/>
      <c r="X20" s="141"/>
      <c r="Y20" s="139"/>
      <c r="Z20" s="140"/>
      <c r="AA20" s="141"/>
      <c r="AB20" s="139"/>
      <c r="AC20" s="140"/>
      <c r="AD20" s="141"/>
      <c r="AE20" s="139"/>
      <c r="AF20" s="140"/>
      <c r="AG20" s="141"/>
    </row>
    <row r="21" spans="2:33" ht="12" customHeight="1">
      <c r="B21" s="137" t="s">
        <v>142</v>
      </c>
      <c r="C21" s="142"/>
      <c r="D21" s="139"/>
      <c r="E21" s="140"/>
      <c r="F21" s="141"/>
      <c r="G21" s="139"/>
      <c r="H21" s="140"/>
      <c r="I21" s="141"/>
      <c r="J21" s="139"/>
      <c r="K21" s="140"/>
      <c r="L21" s="141"/>
      <c r="M21" s="139"/>
      <c r="N21" s="140"/>
      <c r="O21" s="141"/>
      <c r="P21" s="139"/>
      <c r="Q21" s="140"/>
      <c r="R21" s="141"/>
      <c r="S21" s="139"/>
      <c r="T21" s="140"/>
      <c r="U21" s="141"/>
      <c r="V21" s="139"/>
      <c r="W21" s="140"/>
      <c r="X21" s="141"/>
      <c r="Y21" s="139"/>
      <c r="Z21" s="140"/>
      <c r="AA21" s="141"/>
      <c r="AB21" s="139"/>
      <c r="AC21" s="140"/>
      <c r="AD21" s="141"/>
      <c r="AE21" s="139"/>
      <c r="AF21" s="140"/>
      <c r="AG21" s="141"/>
    </row>
    <row r="22" spans="2:33" ht="12" customHeight="1">
      <c r="B22" s="137" t="s">
        <v>143</v>
      </c>
      <c r="C22" s="142"/>
      <c r="D22" s="139"/>
      <c r="E22" s="140"/>
      <c r="F22" s="141"/>
      <c r="G22" s="139"/>
      <c r="H22" s="140"/>
      <c r="I22" s="141"/>
      <c r="J22" s="139"/>
      <c r="K22" s="140"/>
      <c r="L22" s="141"/>
      <c r="M22" s="139"/>
      <c r="N22" s="140"/>
      <c r="O22" s="141"/>
      <c r="P22" s="139"/>
      <c r="Q22" s="140"/>
      <c r="R22" s="141"/>
      <c r="S22" s="139"/>
      <c r="T22" s="140"/>
      <c r="U22" s="141"/>
      <c r="V22" s="139"/>
      <c r="W22" s="140"/>
      <c r="X22" s="141"/>
      <c r="Y22" s="139"/>
      <c r="Z22" s="140"/>
      <c r="AA22" s="141"/>
      <c r="AB22" s="139"/>
      <c r="AC22" s="140"/>
      <c r="AD22" s="141"/>
      <c r="AE22" s="139"/>
      <c r="AF22" s="140"/>
      <c r="AG22" s="141"/>
    </row>
    <row r="23" spans="2:33" ht="22.5" customHeight="1">
      <c r="B23" s="143" t="s">
        <v>144</v>
      </c>
      <c r="C23" s="144"/>
      <c r="D23" s="145"/>
      <c r="E23" s="146"/>
      <c r="F23" s="147">
        <f>SUM(F12:F22)</f>
        <v>0</v>
      </c>
      <c r="G23" s="145"/>
      <c r="H23" s="146"/>
      <c r="I23" s="147">
        <f>SUM(I12:I22)</f>
        <v>0</v>
      </c>
      <c r="J23" s="145"/>
      <c r="K23" s="146"/>
      <c r="L23" s="147">
        <f>SUM(L12:L22)</f>
        <v>0</v>
      </c>
      <c r="M23" s="145"/>
      <c r="N23" s="146"/>
      <c r="O23" s="147">
        <f>SUM(O12:O22)</f>
        <v>0</v>
      </c>
      <c r="P23" s="145"/>
      <c r="Q23" s="146"/>
      <c r="R23" s="147">
        <f>SUM(R12:R22)</f>
        <v>0</v>
      </c>
      <c r="S23" s="145"/>
      <c r="T23" s="146"/>
      <c r="U23" s="147">
        <f>SUM(U12:U22)</f>
        <v>0</v>
      </c>
      <c r="V23" s="145"/>
      <c r="W23" s="146"/>
      <c r="X23" s="147">
        <f>SUM(X12:X22)</f>
        <v>0</v>
      </c>
      <c r="Y23" s="145"/>
      <c r="Z23" s="146"/>
      <c r="AA23" s="147">
        <f>SUM(AA12:AA22)</f>
        <v>0</v>
      </c>
      <c r="AB23" s="145"/>
      <c r="AC23" s="146"/>
      <c r="AD23" s="147">
        <f>SUM(AD12:AD22)</f>
        <v>0</v>
      </c>
      <c r="AE23" s="145"/>
      <c r="AF23" s="146"/>
      <c r="AG23" s="147">
        <f>SUM(AG12:AG22)</f>
        <v>0</v>
      </c>
    </row>
    <row r="24" spans="2:33" ht="25.5" customHeight="1">
      <c r="B24" s="148" t="s">
        <v>145</v>
      </c>
      <c r="C24" s="149"/>
      <c r="D24" s="150"/>
      <c r="E24" s="151" t="s">
        <v>146</v>
      </c>
      <c r="F24" s="152" t="s">
        <v>147</v>
      </c>
      <c r="G24" s="150"/>
      <c r="H24" s="153" t="s">
        <v>146</v>
      </c>
      <c r="I24" s="152" t="s">
        <v>147</v>
      </c>
      <c r="J24" s="150"/>
      <c r="K24" s="153" t="s">
        <v>146</v>
      </c>
      <c r="L24" s="152" t="s">
        <v>147</v>
      </c>
      <c r="M24" s="150"/>
      <c r="N24" s="153" t="s">
        <v>146</v>
      </c>
      <c r="O24" s="152" t="s">
        <v>147</v>
      </c>
      <c r="P24" s="150"/>
      <c r="Q24" s="153" t="s">
        <v>146</v>
      </c>
      <c r="R24" s="152" t="s">
        <v>147</v>
      </c>
      <c r="S24" s="150"/>
      <c r="T24" s="153" t="s">
        <v>146</v>
      </c>
      <c r="U24" s="152" t="s">
        <v>147</v>
      </c>
      <c r="V24" s="150"/>
      <c r="W24" s="153" t="s">
        <v>146</v>
      </c>
      <c r="X24" s="152" t="s">
        <v>147</v>
      </c>
      <c r="Y24" s="150"/>
      <c r="Z24" s="153" t="s">
        <v>146</v>
      </c>
      <c r="AA24" s="152" t="s">
        <v>147</v>
      </c>
      <c r="AB24" s="150"/>
      <c r="AC24" s="153" t="s">
        <v>146</v>
      </c>
      <c r="AD24" s="152" t="s">
        <v>147</v>
      </c>
      <c r="AE24" s="150"/>
      <c r="AF24" s="153" t="s">
        <v>146</v>
      </c>
      <c r="AG24" s="152" t="s">
        <v>147</v>
      </c>
    </row>
    <row r="25" spans="2:33" ht="15">
      <c r="B25" s="154" t="s">
        <v>148</v>
      </c>
      <c r="C25" s="155"/>
      <c r="D25" s="156"/>
      <c r="E25" s="157"/>
      <c r="F25" s="158"/>
      <c r="G25" s="156"/>
      <c r="H25" s="157"/>
      <c r="I25" s="158"/>
      <c r="J25" s="156"/>
      <c r="K25" s="157"/>
      <c r="L25" s="158"/>
      <c r="M25" s="156"/>
      <c r="N25" s="157"/>
      <c r="O25" s="158"/>
      <c r="P25" s="156"/>
      <c r="Q25" s="157"/>
      <c r="R25" s="158"/>
      <c r="S25" s="156"/>
      <c r="T25" s="157"/>
      <c r="U25" s="158"/>
      <c r="V25" s="156"/>
      <c r="W25" s="157"/>
      <c r="X25" s="158"/>
      <c r="Y25" s="156"/>
      <c r="Z25" s="157"/>
      <c r="AA25" s="158"/>
      <c r="AB25" s="156"/>
      <c r="AC25" s="157"/>
      <c r="AD25" s="158"/>
      <c r="AE25" s="156"/>
      <c r="AF25" s="157"/>
      <c r="AG25" s="158"/>
    </row>
    <row r="26" spans="2:33" ht="15">
      <c r="B26" s="154" t="s">
        <v>149</v>
      </c>
      <c r="C26" s="159"/>
      <c r="D26" s="160"/>
      <c r="E26" s="161"/>
      <c r="F26" s="162"/>
      <c r="G26" s="160"/>
      <c r="H26" s="161"/>
      <c r="I26" s="162"/>
      <c r="J26" s="160"/>
      <c r="K26" s="161"/>
      <c r="L26" s="162"/>
      <c r="M26" s="160"/>
      <c r="N26" s="161"/>
      <c r="O26" s="162"/>
      <c r="P26" s="160"/>
      <c r="Q26" s="161"/>
      <c r="R26" s="162"/>
      <c r="S26" s="160"/>
      <c r="T26" s="161"/>
      <c r="U26" s="162"/>
      <c r="V26" s="160"/>
      <c r="W26" s="161"/>
      <c r="X26" s="162"/>
      <c r="Y26" s="160"/>
      <c r="Z26" s="161"/>
      <c r="AA26" s="162"/>
      <c r="AB26" s="160"/>
      <c r="AC26" s="161"/>
      <c r="AD26" s="162"/>
      <c r="AE26" s="160"/>
      <c r="AF26" s="161"/>
      <c r="AG26" s="162"/>
    </row>
    <row r="27" spans="2:33" ht="15">
      <c r="B27" s="163" t="s">
        <v>150</v>
      </c>
      <c r="C27" s="164"/>
      <c r="D27" s="160"/>
      <c r="E27" s="161"/>
      <c r="F27" s="165"/>
      <c r="G27" s="160"/>
      <c r="H27" s="161"/>
      <c r="I27" s="165"/>
      <c r="J27" s="160"/>
      <c r="K27" s="161"/>
      <c r="L27" s="165"/>
      <c r="M27" s="160"/>
      <c r="N27" s="161"/>
      <c r="O27" s="165"/>
      <c r="P27" s="160"/>
      <c r="Q27" s="161"/>
      <c r="R27" s="165"/>
      <c r="S27" s="160"/>
      <c r="T27" s="161"/>
      <c r="U27" s="165"/>
      <c r="V27" s="160"/>
      <c r="W27" s="161"/>
      <c r="X27" s="165"/>
      <c r="Y27" s="160"/>
      <c r="Z27" s="161"/>
      <c r="AA27" s="165"/>
      <c r="AB27" s="160"/>
      <c r="AC27" s="161"/>
      <c r="AD27" s="165"/>
      <c r="AE27" s="160"/>
      <c r="AF27" s="161"/>
      <c r="AG27" s="165"/>
    </row>
    <row r="28" spans="2:33" ht="15">
      <c r="B28" s="163" t="s">
        <v>151</v>
      </c>
      <c r="C28" s="164"/>
      <c r="D28" s="160"/>
      <c r="E28" s="161"/>
      <c r="F28" s="165"/>
      <c r="G28" s="160"/>
      <c r="H28" s="161"/>
      <c r="I28" s="165"/>
      <c r="J28" s="160"/>
      <c r="K28" s="161"/>
      <c r="L28" s="165"/>
      <c r="M28" s="160"/>
      <c r="N28" s="161"/>
      <c r="O28" s="165"/>
      <c r="P28" s="160"/>
      <c r="Q28" s="161"/>
      <c r="R28" s="165"/>
      <c r="S28" s="160"/>
      <c r="T28" s="161"/>
      <c r="U28" s="165"/>
      <c r="V28" s="160"/>
      <c r="W28" s="161"/>
      <c r="X28" s="165"/>
      <c r="Y28" s="160"/>
      <c r="Z28" s="161"/>
      <c r="AA28" s="165"/>
      <c r="AB28" s="160"/>
      <c r="AC28" s="161"/>
      <c r="AD28" s="165"/>
      <c r="AE28" s="160"/>
      <c r="AF28" s="161"/>
      <c r="AG28" s="165"/>
    </row>
    <row r="29" spans="2:33" ht="15">
      <c r="B29" s="163" t="s">
        <v>152</v>
      </c>
      <c r="C29" s="166"/>
      <c r="D29" s="160"/>
      <c r="E29" s="161"/>
      <c r="F29" s="167"/>
      <c r="G29" s="160"/>
      <c r="H29" s="161"/>
      <c r="I29" s="167"/>
      <c r="J29" s="160"/>
      <c r="K29" s="161"/>
      <c r="L29" s="167"/>
      <c r="M29" s="160"/>
      <c r="N29" s="161"/>
      <c r="O29" s="167"/>
      <c r="P29" s="160"/>
      <c r="Q29" s="161"/>
      <c r="R29" s="167"/>
      <c r="S29" s="160"/>
      <c r="T29" s="161"/>
      <c r="U29" s="167"/>
      <c r="V29" s="160"/>
      <c r="W29" s="161"/>
      <c r="X29" s="167"/>
      <c r="Y29" s="160"/>
      <c r="Z29" s="161"/>
      <c r="AA29" s="167"/>
      <c r="AB29" s="160"/>
      <c r="AC29" s="161"/>
      <c r="AD29" s="167"/>
      <c r="AE29" s="160"/>
      <c r="AF29" s="161"/>
      <c r="AG29" s="167"/>
    </row>
    <row r="30" spans="2:33" ht="43.5" customHeight="1">
      <c r="B30" s="168" t="s">
        <v>144</v>
      </c>
      <c r="C30" s="169" t="s">
        <v>153</v>
      </c>
      <c r="D30" s="170"/>
      <c r="E30" s="171"/>
      <c r="F30" s="147">
        <f>(E25*F25)+(E26*F26)+(E27*F27)+(E28*F28)+(E29*F29)</f>
        <v>0</v>
      </c>
      <c r="G30" s="170"/>
      <c r="H30" s="171"/>
      <c r="I30" s="147">
        <f>(H25*I25)+(H26*I26)+(H27*I27)+(H28*I28)+(H29*I29)</f>
        <v>0</v>
      </c>
      <c r="J30" s="170"/>
      <c r="K30" s="171"/>
      <c r="L30" s="147">
        <f>(K25*L25)+(K26*L26)+(K27*L27)+(K28*L28)+(K29*L29)</f>
        <v>0</v>
      </c>
      <c r="M30" s="170"/>
      <c r="N30" s="171"/>
      <c r="O30" s="147">
        <f>(N25*O25)+(N26*O26)+(N27*O27)+(N28*O28)+(N29*O29)</f>
        <v>0</v>
      </c>
      <c r="P30" s="170"/>
      <c r="Q30" s="171"/>
      <c r="R30" s="147">
        <f>(Q25*R25)+(Q26*R26)+(Q27*R27)+(Q28*R28)+(Q29*R29)</f>
        <v>0</v>
      </c>
      <c r="S30" s="170"/>
      <c r="T30" s="171"/>
      <c r="U30" s="147">
        <f>(T25*U25)+(T26*U26)+(T27*U27)+(T28*U28)+(T29*U29)</f>
        <v>0</v>
      </c>
      <c r="V30" s="170"/>
      <c r="W30" s="171"/>
      <c r="X30" s="147">
        <f>(W25*X25)+(W26*X26)+(W27*X27)+(W28*X28)+(W29*X29)</f>
        <v>0</v>
      </c>
      <c r="Y30" s="170"/>
      <c r="Z30" s="171"/>
      <c r="AA30" s="147">
        <f>(Z25*AA25)+(Z26*AA26)+(Z27*AA27)+(Z28*AA28)+(Z29*AA29)</f>
        <v>0</v>
      </c>
      <c r="AB30" s="170"/>
      <c r="AC30" s="171"/>
      <c r="AD30" s="147">
        <f>(AC25*AD25)+(AC26*AD26)+(AC27*AD27)+(AC28*AD28)+(AC29*AD29)</f>
        <v>0</v>
      </c>
      <c r="AE30" s="170"/>
      <c r="AF30" s="171"/>
      <c r="AG30" s="147">
        <f>(AF25*AG25)+(AF26*AG26)+(AF27*AG27)+(AF28*AG28)+(AF29*AG29)</f>
        <v>0</v>
      </c>
    </row>
    <row r="31" spans="2:33" ht="18.75" customHeight="1">
      <c r="B31" s="172" t="s">
        <v>154</v>
      </c>
      <c r="C31" s="173"/>
      <c r="D31" s="174"/>
      <c r="E31" s="175"/>
      <c r="F31" s="176"/>
      <c r="G31" s="174"/>
      <c r="H31" s="175"/>
      <c r="I31" s="176"/>
      <c r="J31" s="174"/>
      <c r="K31" s="175"/>
      <c r="L31" s="176"/>
      <c r="M31" s="174"/>
      <c r="N31" s="175"/>
      <c r="O31" s="176"/>
      <c r="P31" s="174"/>
      <c r="Q31" s="175"/>
      <c r="R31" s="176"/>
      <c r="S31" s="174"/>
      <c r="T31" s="175"/>
      <c r="U31" s="176"/>
      <c r="V31" s="174"/>
      <c r="W31" s="175"/>
      <c r="X31" s="176"/>
      <c r="Y31" s="174"/>
      <c r="Z31" s="175"/>
      <c r="AA31" s="176"/>
      <c r="AB31" s="174"/>
      <c r="AC31" s="175"/>
      <c r="AD31" s="176"/>
      <c r="AE31" s="174"/>
      <c r="AF31" s="175"/>
      <c r="AG31" s="176"/>
    </row>
    <row r="32" spans="2:33" ht="15" customHeight="1">
      <c r="B32" s="177" t="s">
        <v>155</v>
      </c>
      <c r="C32" s="178"/>
      <c r="D32" s="145"/>
      <c r="E32" s="146"/>
      <c r="F32" s="179"/>
      <c r="G32" s="145"/>
      <c r="H32" s="146"/>
      <c r="I32" s="179"/>
      <c r="J32" s="145"/>
      <c r="K32" s="146"/>
      <c r="L32" s="179"/>
      <c r="M32" s="145"/>
      <c r="N32" s="146"/>
      <c r="O32" s="179"/>
      <c r="P32" s="145"/>
      <c r="Q32" s="146"/>
      <c r="R32" s="179"/>
      <c r="S32" s="145"/>
      <c r="T32" s="146"/>
      <c r="U32" s="179"/>
      <c r="V32" s="145"/>
      <c r="W32" s="146"/>
      <c r="X32" s="179"/>
      <c r="Y32" s="145"/>
      <c r="Z32" s="146"/>
      <c r="AA32" s="179"/>
      <c r="AB32" s="145"/>
      <c r="AC32" s="146"/>
      <c r="AD32" s="179"/>
      <c r="AE32" s="145"/>
      <c r="AF32" s="146"/>
      <c r="AG32" s="179"/>
    </row>
    <row r="33" spans="2:33" ht="11.25" customHeight="1">
      <c r="B33" s="177"/>
      <c r="C33" s="178"/>
      <c r="D33" s="145"/>
      <c r="E33" s="146"/>
      <c r="F33" s="179"/>
      <c r="G33" s="145"/>
      <c r="H33" s="146"/>
      <c r="I33" s="179"/>
      <c r="J33" s="145"/>
      <c r="K33" s="146"/>
      <c r="L33" s="179"/>
      <c r="M33" s="145"/>
      <c r="N33" s="146"/>
      <c r="O33" s="179"/>
      <c r="P33" s="145"/>
      <c r="Q33" s="146"/>
      <c r="R33" s="179"/>
      <c r="S33" s="145"/>
      <c r="T33" s="146"/>
      <c r="U33" s="179"/>
      <c r="V33" s="145"/>
      <c r="W33" s="146"/>
      <c r="X33" s="179"/>
      <c r="Y33" s="145"/>
      <c r="Z33" s="146"/>
      <c r="AA33" s="179"/>
      <c r="AB33" s="145"/>
      <c r="AC33" s="146"/>
      <c r="AD33" s="179"/>
      <c r="AE33" s="145"/>
      <c r="AF33" s="146"/>
      <c r="AG33" s="179"/>
    </row>
    <row r="34" spans="2:33" ht="15">
      <c r="B34" s="180" t="s">
        <v>156</v>
      </c>
      <c r="C34" s="181"/>
      <c r="D34" s="145"/>
      <c r="E34" s="182"/>
      <c r="F34" s="183"/>
      <c r="G34" s="145"/>
      <c r="H34" s="182"/>
      <c r="I34" s="183"/>
      <c r="J34" s="145"/>
      <c r="K34" s="182"/>
      <c r="L34" s="183"/>
      <c r="M34" s="145"/>
      <c r="N34" s="182"/>
      <c r="O34" s="183"/>
      <c r="P34" s="145"/>
      <c r="Q34" s="182"/>
      <c r="R34" s="183"/>
      <c r="S34" s="145"/>
      <c r="T34" s="182"/>
      <c r="U34" s="183"/>
      <c r="V34" s="145"/>
      <c r="W34" s="182"/>
      <c r="X34" s="183"/>
      <c r="Y34" s="145"/>
      <c r="Z34" s="182"/>
      <c r="AA34" s="183"/>
      <c r="AB34" s="145"/>
      <c r="AC34" s="182"/>
      <c r="AD34" s="183"/>
      <c r="AE34" s="145"/>
      <c r="AF34" s="182"/>
      <c r="AG34" s="183"/>
    </row>
    <row r="35" spans="2:33" ht="15.75" thickBot="1">
      <c r="B35" s="184" t="s">
        <v>144</v>
      </c>
      <c r="C35" s="181"/>
      <c r="D35" s="185"/>
      <c r="E35" s="182"/>
      <c r="F35" s="186">
        <f>F32+F33-F34</f>
        <v>0</v>
      </c>
      <c r="G35" s="185"/>
      <c r="H35" s="182"/>
      <c r="I35" s="186">
        <f>I32+I33-I34</f>
        <v>0</v>
      </c>
      <c r="J35" s="185"/>
      <c r="K35" s="182"/>
      <c r="L35" s="186">
        <f>L32+L33-L34</f>
        <v>0</v>
      </c>
      <c r="M35" s="185"/>
      <c r="N35" s="182"/>
      <c r="O35" s="186">
        <f>O32+O33-O34</f>
        <v>0</v>
      </c>
      <c r="P35" s="185"/>
      <c r="Q35" s="182"/>
      <c r="R35" s="186">
        <f>R32+R33-R34</f>
        <v>0</v>
      </c>
      <c r="S35" s="185"/>
      <c r="T35" s="182"/>
      <c r="U35" s="186">
        <f>U32+U33-U34</f>
        <v>0</v>
      </c>
      <c r="V35" s="185"/>
      <c r="W35" s="182"/>
      <c r="X35" s="186">
        <f>X32+X33-X34</f>
        <v>0</v>
      </c>
      <c r="Y35" s="185"/>
      <c r="Z35" s="182"/>
      <c r="AA35" s="186">
        <f>AA32+AA33-AA34</f>
        <v>0</v>
      </c>
      <c r="AB35" s="185"/>
      <c r="AC35" s="182"/>
      <c r="AD35" s="186">
        <f>AD32+AD33-AD34</f>
        <v>0</v>
      </c>
      <c r="AE35" s="185"/>
      <c r="AF35" s="182"/>
      <c r="AG35" s="186">
        <f>AG32+AG33-AG34</f>
        <v>0</v>
      </c>
    </row>
    <row r="36" spans="2:33" ht="31.5" customHeight="1" thickBot="1">
      <c r="B36" s="187" t="s">
        <v>157</v>
      </c>
      <c r="C36" s="188"/>
      <c r="D36" s="189"/>
      <c r="E36" s="190"/>
      <c r="F36" s="191">
        <f>F23+F30+F35</f>
        <v>0</v>
      </c>
      <c r="G36" s="189"/>
      <c r="H36" s="190"/>
      <c r="I36" s="191">
        <f>I23+I30+I35</f>
        <v>0</v>
      </c>
      <c r="J36" s="189"/>
      <c r="K36" s="190"/>
      <c r="L36" s="191">
        <f>L23+L30+L35</f>
        <v>0</v>
      </c>
      <c r="M36" s="189"/>
      <c r="N36" s="190"/>
      <c r="O36" s="191">
        <f>O23+O30+O35</f>
        <v>0</v>
      </c>
      <c r="P36" s="189"/>
      <c r="Q36" s="190"/>
      <c r="R36" s="191">
        <f>R23+R30+R35</f>
        <v>0</v>
      </c>
      <c r="S36" s="189"/>
      <c r="T36" s="190"/>
      <c r="U36" s="191">
        <f>U23+U30+U35</f>
        <v>0</v>
      </c>
      <c r="V36" s="189"/>
      <c r="W36" s="190"/>
      <c r="X36" s="191">
        <f>X23+X30+X35</f>
        <v>0</v>
      </c>
      <c r="Y36" s="189"/>
      <c r="Z36" s="190"/>
      <c r="AA36" s="191">
        <f>AA23+AA30+AA35</f>
        <v>0</v>
      </c>
      <c r="AB36" s="189"/>
      <c r="AC36" s="190"/>
      <c r="AD36" s="191">
        <f>AD23+AD30+AD35</f>
        <v>0</v>
      </c>
      <c r="AE36" s="189"/>
      <c r="AF36" s="190"/>
      <c r="AG36" s="191">
        <f>AG23+AG30+AG35</f>
        <v>0</v>
      </c>
    </row>
    <row r="38" spans="1:2" ht="15">
      <c r="A38" s="29" t="s">
        <v>158</v>
      </c>
      <c r="B38" t="s">
        <v>159</v>
      </c>
    </row>
    <row r="39" ht="15">
      <c r="B39" t="s">
        <v>160</v>
      </c>
    </row>
    <row r="40" ht="15">
      <c r="B40" t="s">
        <v>161</v>
      </c>
    </row>
    <row r="41" ht="15">
      <c r="B41" t="s">
        <v>162</v>
      </c>
    </row>
  </sheetData>
  <sheetProtection/>
  <mergeCells count="28">
    <mergeCell ref="AW9:AY9"/>
    <mergeCell ref="AZ9:BB9"/>
    <mergeCell ref="S9:U9"/>
    <mergeCell ref="D9:F9"/>
    <mergeCell ref="G9:I9"/>
    <mergeCell ref="J9:L9"/>
    <mergeCell ref="M9:O9"/>
    <mergeCell ref="P9:R9"/>
    <mergeCell ref="BC9:BE9"/>
    <mergeCell ref="V9:X9"/>
    <mergeCell ref="Y9:AA9"/>
    <mergeCell ref="AB9:AD9"/>
    <mergeCell ref="AE9:AG9"/>
    <mergeCell ref="AH9:AJ9"/>
    <mergeCell ref="AK9:AM9"/>
    <mergeCell ref="AN9:AP9"/>
    <mergeCell ref="AQ9:AS9"/>
    <mergeCell ref="AT9:AV9"/>
    <mergeCell ref="BX9:BZ9"/>
    <mergeCell ref="CA9:CC9"/>
    <mergeCell ref="CD9:CF9"/>
    <mergeCell ref="CG9:CI9"/>
    <mergeCell ref="BF9:BH9"/>
    <mergeCell ref="BI9:BK9"/>
    <mergeCell ref="BL9:BN9"/>
    <mergeCell ref="BO9:BQ9"/>
    <mergeCell ref="BR9:BT9"/>
    <mergeCell ref="BU9:BW9"/>
  </mergeCells>
  <dataValidations count="1">
    <dataValidation type="custom" allowBlank="1" showInputMessage="1" showErrorMessage="1" sqref="F23:AG23">
      <formula1>""</formula1>
    </dataValidation>
  </dataValidation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codeName="Sheet3"/>
  <dimension ref="A2:CH42"/>
  <sheetViews>
    <sheetView zoomScalePageLayoutView="0" workbookViewId="0" topLeftCell="A2">
      <selection activeCell="L41" sqref="L41"/>
    </sheetView>
  </sheetViews>
  <sheetFormatPr defaultColWidth="9.140625" defaultRowHeight="15"/>
  <cols>
    <col min="1" max="1" width="5.140625" style="0" customWidth="1"/>
    <col min="2" max="2" width="4.28125" style="0" customWidth="1"/>
    <col min="3" max="3" width="45.57421875" style="0" customWidth="1"/>
    <col min="4" max="4" width="16.7109375" style="0" customWidth="1"/>
    <col min="5" max="5" width="13.57421875" style="0" customWidth="1"/>
    <col min="6" max="14" width="13.7109375" style="0" customWidth="1"/>
    <col min="15" max="15" width="13.7109375" style="29" customWidth="1"/>
    <col min="16" max="50" width="13.7109375" style="0" customWidth="1"/>
  </cols>
  <sheetData>
    <row r="1" ht="15.75" thickBot="1"/>
    <row r="2" spans="3:7" ht="15">
      <c r="C2" s="30" t="s">
        <v>78</v>
      </c>
      <c r="D2" s="31"/>
      <c r="E2" s="31"/>
      <c r="F2" s="31"/>
      <c r="G2" s="32"/>
    </row>
    <row r="3" spans="3:7" ht="15">
      <c r="C3" s="33" t="s">
        <v>79</v>
      </c>
      <c r="D3" s="34"/>
      <c r="E3" s="35"/>
      <c r="F3" s="35"/>
      <c r="G3" s="36"/>
    </row>
    <row r="4" spans="3:7" ht="15">
      <c r="C4" s="33" t="s">
        <v>80</v>
      </c>
      <c r="D4" s="34"/>
      <c r="E4" s="35"/>
      <c r="F4" s="35"/>
      <c r="G4" s="36"/>
    </row>
    <row r="5" spans="3:7" ht="15.75" thickBot="1">
      <c r="C5" s="37" t="s">
        <v>81</v>
      </c>
      <c r="D5" s="38"/>
      <c r="E5" s="39"/>
      <c r="F5" s="39"/>
      <c r="G5" s="40"/>
    </row>
    <row r="6" ht="15.75" thickBot="1"/>
    <row r="7" spans="1:14" ht="18.75" thickBot="1">
      <c r="A7" s="29"/>
      <c r="B7" s="29"/>
      <c r="C7" s="41" t="s">
        <v>82</v>
      </c>
      <c r="D7" s="42"/>
      <c r="E7" s="29"/>
      <c r="F7" s="29"/>
      <c r="G7" s="29"/>
      <c r="H7" s="29"/>
      <c r="I7" s="29"/>
      <c r="J7" s="29"/>
      <c r="K7" s="29"/>
      <c r="L7" s="29"/>
      <c r="M7" s="29"/>
      <c r="N7" s="29"/>
    </row>
    <row r="8" spans="1:14" ht="15">
      <c r="A8" s="29"/>
      <c r="B8" s="29"/>
      <c r="C8" s="29"/>
      <c r="D8" s="29"/>
      <c r="E8" s="29"/>
      <c r="F8" s="43" t="s">
        <v>83</v>
      </c>
      <c r="G8" s="29"/>
      <c r="H8" s="29"/>
      <c r="I8" s="29"/>
      <c r="J8" s="29"/>
      <c r="K8" s="29"/>
      <c r="L8" s="29"/>
      <c r="M8" s="29"/>
      <c r="N8" s="29"/>
    </row>
    <row r="9" spans="1:14" ht="15.75" thickBot="1">
      <c r="A9" s="29"/>
      <c r="B9" s="29"/>
      <c r="C9" s="29"/>
      <c r="D9" s="29"/>
      <c r="E9" s="29"/>
      <c r="F9" s="29"/>
      <c r="G9" s="29"/>
      <c r="H9" s="29"/>
      <c r="I9" s="29"/>
      <c r="J9" s="29"/>
      <c r="K9" s="29"/>
      <c r="L9" s="29"/>
      <c r="M9" s="29"/>
      <c r="N9" s="29"/>
    </row>
    <row r="10" spans="1:86" ht="18.75" thickBot="1">
      <c r="A10" s="29"/>
      <c r="B10" s="44"/>
      <c r="C10" s="45" t="s">
        <v>84</v>
      </c>
      <c r="D10" s="46"/>
      <c r="E10" s="47"/>
      <c r="F10" s="433" t="str">
        <f>Instructions!L3</f>
        <v>Tenderer's name</v>
      </c>
      <c r="G10" s="429"/>
      <c r="H10" s="430"/>
      <c r="I10" s="428" t="str">
        <f>Instructions!L4</f>
        <v>Tenderer's name</v>
      </c>
      <c r="J10" s="429"/>
      <c r="K10" s="430"/>
      <c r="L10" s="428" t="str">
        <f>Instructions!L5</f>
        <v>Tenderer's name</v>
      </c>
      <c r="M10" s="429"/>
      <c r="N10" s="430"/>
      <c r="O10" s="428" t="str">
        <f>Instructions!L6</f>
        <v>Tenderer's name</v>
      </c>
      <c r="P10" s="429"/>
      <c r="Q10" s="430"/>
      <c r="R10" s="428" t="str">
        <f>Instructions!L7</f>
        <v>Tenderer's name</v>
      </c>
      <c r="S10" s="429"/>
      <c r="T10" s="430"/>
      <c r="U10" s="428" t="str">
        <f>Instructions!L8</f>
        <v>Tenderer's name</v>
      </c>
      <c r="V10" s="429"/>
      <c r="W10" s="430"/>
      <c r="X10" s="428" t="str">
        <f>Instructions!L9</f>
        <v>Tenderer's name</v>
      </c>
      <c r="Y10" s="429"/>
      <c r="Z10" s="430"/>
      <c r="AA10" s="428" t="str">
        <f>Instructions!L10</f>
        <v>Tenderer's name</v>
      </c>
      <c r="AB10" s="429"/>
      <c r="AC10" s="430"/>
      <c r="AD10" s="428" t="str">
        <f>Instructions!L11</f>
        <v>Tenderer's name</v>
      </c>
      <c r="AE10" s="429"/>
      <c r="AF10" s="430"/>
      <c r="AG10" s="428" t="str">
        <f>Instructions!L12</f>
        <v>Tenderer's name</v>
      </c>
      <c r="AH10" s="429"/>
      <c r="AI10" s="430"/>
      <c r="AJ10" s="424" t="str">
        <f>Instructions!L13</f>
        <v>Tenderer's name</v>
      </c>
      <c r="AK10" s="425"/>
      <c r="AL10" s="425"/>
      <c r="AM10" s="424" t="str">
        <f>Instructions!L14</f>
        <v>Tenderer's name</v>
      </c>
      <c r="AN10" s="425"/>
      <c r="AO10" s="425"/>
      <c r="AP10" s="424" t="str">
        <f>Instructions!L15</f>
        <v>Tenderer's name</v>
      </c>
      <c r="AQ10" s="425"/>
      <c r="AR10" s="425"/>
      <c r="AS10" s="424" t="str">
        <f>Instructions!L16</f>
        <v>Tenderer's name</v>
      </c>
      <c r="AT10" s="425"/>
      <c r="AU10" s="425"/>
      <c r="AV10" s="424" t="str">
        <f>Instructions!L17</f>
        <v>Tenderer's name</v>
      </c>
      <c r="AW10" s="425"/>
      <c r="AX10" s="425"/>
      <c r="AY10" s="424" t="str">
        <f>Instructions!L18</f>
        <v>Tenderer's name</v>
      </c>
      <c r="AZ10" s="425"/>
      <c r="BA10" s="425"/>
      <c r="BB10" s="424" t="str">
        <f>Instructions!L19</f>
        <v>Tenderer's name</v>
      </c>
      <c r="BC10" s="425"/>
      <c r="BD10" s="425"/>
      <c r="BE10" s="424" t="str">
        <f>Instructions!L20</f>
        <v>Tenderer's name</v>
      </c>
      <c r="BF10" s="425"/>
      <c r="BG10" s="425"/>
      <c r="BH10" s="424" t="str">
        <f>Instructions!L21</f>
        <v>Tenderer's name</v>
      </c>
      <c r="BI10" s="425"/>
      <c r="BJ10" s="425"/>
      <c r="BK10" s="424" t="str">
        <f>Instructions!L22</f>
        <v>Tenderer's name</v>
      </c>
      <c r="BL10" s="425"/>
      <c r="BM10" s="425"/>
      <c r="BN10" s="424" t="str">
        <f>Instructions!L23</f>
        <v>Tenderer's name</v>
      </c>
      <c r="BO10" s="425"/>
      <c r="BP10" s="425"/>
      <c r="BQ10" s="424" t="str">
        <f>Instructions!L24</f>
        <v>Tenderer's name</v>
      </c>
      <c r="BR10" s="425"/>
      <c r="BS10" s="425"/>
      <c r="BT10" s="424" t="str">
        <f>Instructions!L25</f>
        <v>Tenderer's name</v>
      </c>
      <c r="BU10" s="425"/>
      <c r="BV10" s="425"/>
      <c r="BW10" s="424" t="str">
        <f>Instructions!L26</f>
        <v>Tenderer's name</v>
      </c>
      <c r="BX10" s="425"/>
      <c r="BY10" s="425"/>
      <c r="BZ10" s="424" t="str">
        <f>Instructions!L27</f>
        <v>Tenderer's name</v>
      </c>
      <c r="CA10" s="425"/>
      <c r="CB10" s="425"/>
      <c r="CC10" s="424"/>
      <c r="CD10" s="425"/>
      <c r="CE10" s="425"/>
      <c r="CF10" s="426"/>
      <c r="CG10" s="427"/>
      <c r="CH10" s="427"/>
    </row>
    <row r="11" spans="1:35" ht="30.75" thickBot="1">
      <c r="A11" s="29"/>
      <c r="B11" s="48"/>
      <c r="C11" s="49" t="s">
        <v>85</v>
      </c>
      <c r="D11" s="50" t="s">
        <v>86</v>
      </c>
      <c r="E11" s="51" t="s">
        <v>87</v>
      </c>
      <c r="F11" s="52" t="s">
        <v>88</v>
      </c>
      <c r="G11" s="53" t="s">
        <v>89</v>
      </c>
      <c r="H11" s="54" t="s">
        <v>90</v>
      </c>
      <c r="I11" s="52" t="s">
        <v>88</v>
      </c>
      <c r="J11" s="53" t="s">
        <v>89</v>
      </c>
      <c r="K11" s="54" t="s">
        <v>90</v>
      </c>
      <c r="L11" s="52" t="s">
        <v>88</v>
      </c>
      <c r="M11" s="53" t="s">
        <v>89</v>
      </c>
      <c r="N11" s="54" t="s">
        <v>90</v>
      </c>
      <c r="O11" s="52" t="s">
        <v>88</v>
      </c>
      <c r="P11" s="53" t="s">
        <v>89</v>
      </c>
      <c r="Q11" s="52" t="s">
        <v>88</v>
      </c>
      <c r="R11" s="52" t="s">
        <v>91</v>
      </c>
      <c r="S11" s="53" t="s">
        <v>89</v>
      </c>
      <c r="T11" s="54" t="s">
        <v>90</v>
      </c>
      <c r="U11" s="52" t="s">
        <v>88</v>
      </c>
      <c r="V11" s="53" t="s">
        <v>89</v>
      </c>
      <c r="W11" s="54" t="s">
        <v>90</v>
      </c>
      <c r="X11" s="52" t="s">
        <v>88</v>
      </c>
      <c r="Y11" s="53" t="s">
        <v>89</v>
      </c>
      <c r="Z11" s="54" t="s">
        <v>90</v>
      </c>
      <c r="AA11" s="52" t="s">
        <v>88</v>
      </c>
      <c r="AB11" s="53" t="s">
        <v>89</v>
      </c>
      <c r="AC11" s="54" t="s">
        <v>90</v>
      </c>
      <c r="AD11" s="52" t="s">
        <v>88</v>
      </c>
      <c r="AE11" s="53" t="s">
        <v>89</v>
      </c>
      <c r="AF11" s="54" t="s">
        <v>90</v>
      </c>
      <c r="AG11" s="52" t="s">
        <v>88</v>
      </c>
      <c r="AH11" s="53" t="s">
        <v>89</v>
      </c>
      <c r="AI11" s="54" t="s">
        <v>90</v>
      </c>
    </row>
    <row r="12" spans="1:35" ht="15.75" thickTop="1">
      <c r="A12" s="29"/>
      <c r="B12" s="55"/>
      <c r="C12" s="56" t="s">
        <v>92</v>
      </c>
      <c r="D12" s="401"/>
      <c r="E12" s="57"/>
      <c r="F12" s="58"/>
      <c r="G12" s="59"/>
      <c r="H12" s="60">
        <f>SUM(G13:G15)</f>
        <v>0</v>
      </c>
      <c r="I12" s="58"/>
      <c r="J12" s="59"/>
      <c r="K12" s="60">
        <f>SUM(J13:J15)</f>
        <v>0</v>
      </c>
      <c r="L12" s="58"/>
      <c r="M12" s="59"/>
      <c r="N12" s="60">
        <f>SUM(M13:M15)</f>
        <v>0</v>
      </c>
      <c r="O12" s="58"/>
      <c r="P12" s="59"/>
      <c r="Q12" s="60">
        <f>SUM(P13:P15)</f>
        <v>0</v>
      </c>
      <c r="R12" s="58"/>
      <c r="S12" s="59"/>
      <c r="T12" s="60">
        <f>SUM(S13:S15)</f>
        <v>0</v>
      </c>
      <c r="U12" s="58"/>
      <c r="V12" s="59"/>
      <c r="W12" s="60">
        <f>SUM(V13:V15)</f>
        <v>0</v>
      </c>
      <c r="X12" s="58"/>
      <c r="Y12" s="59"/>
      <c r="Z12" s="60">
        <f>SUM(Y13:Y15)</f>
        <v>0</v>
      </c>
      <c r="AA12" s="58"/>
      <c r="AB12" s="59"/>
      <c r="AC12" s="60">
        <f>SUM(AB13:AB15)</f>
        <v>0</v>
      </c>
      <c r="AD12" s="58"/>
      <c r="AE12" s="59"/>
      <c r="AF12" s="60">
        <f>SUM(AE13:AE15)</f>
        <v>0</v>
      </c>
      <c r="AG12" s="58"/>
      <c r="AH12" s="59"/>
      <c r="AI12" s="60">
        <f>SUM(AH13:AH15)</f>
        <v>0</v>
      </c>
    </row>
    <row r="13" spans="1:35" ht="12.75" customHeight="1">
      <c r="A13" s="29"/>
      <c r="B13" s="61" t="s">
        <v>93</v>
      </c>
      <c r="C13" s="62" t="s">
        <v>94</v>
      </c>
      <c r="D13" s="63"/>
      <c r="E13" s="64"/>
      <c r="F13" s="65"/>
      <c r="G13" s="66">
        <f>F13*$E13</f>
        <v>0</v>
      </c>
      <c r="H13" s="67"/>
      <c r="I13" s="65"/>
      <c r="J13" s="66">
        <f>I13*$E13</f>
        <v>0</v>
      </c>
      <c r="K13" s="67"/>
      <c r="L13" s="65"/>
      <c r="M13" s="66">
        <f>L13*$E13</f>
        <v>0</v>
      </c>
      <c r="N13" s="67"/>
      <c r="O13" s="65"/>
      <c r="P13" s="66">
        <f>O13*$E13</f>
        <v>0</v>
      </c>
      <c r="Q13" s="67"/>
      <c r="R13" s="65"/>
      <c r="S13" s="66">
        <f>R13*$E13</f>
        <v>0</v>
      </c>
      <c r="T13" s="67"/>
      <c r="U13" s="65"/>
      <c r="V13" s="66">
        <f>U13*$E13</f>
        <v>0</v>
      </c>
      <c r="W13" s="67"/>
      <c r="X13" s="65"/>
      <c r="Y13" s="66">
        <f>X13*$E13</f>
        <v>0</v>
      </c>
      <c r="Z13" s="67"/>
      <c r="AA13" s="65"/>
      <c r="AB13" s="66">
        <f>AA13*$E13</f>
        <v>0</v>
      </c>
      <c r="AC13" s="67"/>
      <c r="AD13" s="65"/>
      <c r="AE13" s="66">
        <f>AD13*$E13</f>
        <v>0</v>
      </c>
      <c r="AF13" s="67"/>
      <c r="AG13" s="65"/>
      <c r="AH13" s="66">
        <f>AG13*$E13</f>
        <v>0</v>
      </c>
      <c r="AI13" s="67"/>
    </row>
    <row r="14" spans="1:35" ht="12.75" customHeight="1">
      <c r="A14" s="29"/>
      <c r="B14" s="68" t="s">
        <v>95</v>
      </c>
      <c r="C14" s="69" t="s">
        <v>96</v>
      </c>
      <c r="D14" s="70"/>
      <c r="E14" s="71"/>
      <c r="F14" s="72"/>
      <c r="G14" s="73">
        <f>F14*$E14</f>
        <v>0</v>
      </c>
      <c r="H14" s="74"/>
      <c r="I14" s="72"/>
      <c r="J14" s="73">
        <f>I14*$E14</f>
        <v>0</v>
      </c>
      <c r="K14" s="74"/>
      <c r="L14" s="72"/>
      <c r="M14" s="73">
        <f>L14*$E14</f>
        <v>0</v>
      </c>
      <c r="N14" s="74"/>
      <c r="O14" s="72"/>
      <c r="P14" s="73">
        <f>O14*$E14</f>
        <v>0</v>
      </c>
      <c r="Q14" s="74"/>
      <c r="R14" s="72"/>
      <c r="S14" s="73">
        <f>R14*$E14</f>
        <v>0</v>
      </c>
      <c r="T14" s="74"/>
      <c r="U14" s="72"/>
      <c r="V14" s="73">
        <f>U14*$E14</f>
        <v>0</v>
      </c>
      <c r="W14" s="74"/>
      <c r="X14" s="72"/>
      <c r="Y14" s="73">
        <f>X14*$E14</f>
        <v>0</v>
      </c>
      <c r="Z14" s="74"/>
      <c r="AA14" s="72"/>
      <c r="AB14" s="73">
        <f>AA14*$E14</f>
        <v>0</v>
      </c>
      <c r="AC14" s="74"/>
      <c r="AD14" s="72"/>
      <c r="AE14" s="73">
        <f>AD14*$E14</f>
        <v>0</v>
      </c>
      <c r="AF14" s="74"/>
      <c r="AG14" s="72"/>
      <c r="AH14" s="73">
        <f>AG14*$E14</f>
        <v>0</v>
      </c>
      <c r="AI14" s="74"/>
    </row>
    <row r="15" spans="1:35" ht="14.25" customHeight="1" thickBot="1">
      <c r="A15" s="29"/>
      <c r="B15" s="75" t="s">
        <v>97</v>
      </c>
      <c r="C15" s="76" t="s">
        <v>98</v>
      </c>
      <c r="D15" s="77"/>
      <c r="E15" s="78"/>
      <c r="F15" s="79"/>
      <c r="G15" s="80">
        <f>F15*$E15</f>
        <v>0</v>
      </c>
      <c r="H15" s="81"/>
      <c r="I15" s="82"/>
      <c r="J15" s="80">
        <f>I15*$E15</f>
        <v>0</v>
      </c>
      <c r="K15" s="81"/>
      <c r="L15" s="82"/>
      <c r="M15" s="80">
        <f>L15*$E15</f>
        <v>0</v>
      </c>
      <c r="N15" s="81"/>
      <c r="O15" s="82"/>
      <c r="P15" s="80">
        <f>O15*$E15</f>
        <v>0</v>
      </c>
      <c r="Q15" s="81"/>
      <c r="R15" s="82"/>
      <c r="S15" s="80">
        <f>R15*$E15</f>
        <v>0</v>
      </c>
      <c r="T15" s="81"/>
      <c r="U15" s="82"/>
      <c r="V15" s="80">
        <f>U15*$E15</f>
        <v>0</v>
      </c>
      <c r="W15" s="81"/>
      <c r="X15" s="82"/>
      <c r="Y15" s="80">
        <f>X15*$E15</f>
        <v>0</v>
      </c>
      <c r="Z15" s="81"/>
      <c r="AA15" s="82"/>
      <c r="AB15" s="80">
        <f>AA15*$E15</f>
        <v>0</v>
      </c>
      <c r="AC15" s="81"/>
      <c r="AD15" s="82"/>
      <c r="AE15" s="80">
        <f>AD15*$E15</f>
        <v>0</v>
      </c>
      <c r="AF15" s="81"/>
      <c r="AG15" s="82"/>
      <c r="AH15" s="80">
        <f>AG15*$E15</f>
        <v>0</v>
      </c>
      <c r="AI15" s="81"/>
    </row>
    <row r="16" spans="1:35" ht="15.75" thickTop="1">
      <c r="A16" s="29"/>
      <c r="B16" s="83"/>
      <c r="C16" s="84" t="s">
        <v>99</v>
      </c>
      <c r="D16" s="85"/>
      <c r="E16" s="86"/>
      <c r="F16" s="87"/>
      <c r="G16" s="88"/>
      <c r="H16" s="60">
        <f>SUM(G17:G19)</f>
        <v>0</v>
      </c>
      <c r="I16" s="89"/>
      <c r="J16" s="88"/>
      <c r="K16" s="60">
        <f>SUM(J17:J19)</f>
        <v>0</v>
      </c>
      <c r="L16" s="89"/>
      <c r="M16" s="88"/>
      <c r="N16" s="60">
        <f>SUM(M17:M19)</f>
        <v>0</v>
      </c>
      <c r="O16" s="89"/>
      <c r="P16" s="88"/>
      <c r="Q16" s="60">
        <f>SUM(P17:P19)</f>
        <v>0</v>
      </c>
      <c r="R16" s="89"/>
      <c r="S16" s="88"/>
      <c r="T16" s="60">
        <f>SUM(S17:S19)</f>
        <v>0</v>
      </c>
      <c r="U16" s="89"/>
      <c r="V16" s="88"/>
      <c r="W16" s="60">
        <f>SUM(V17:V19)</f>
        <v>0</v>
      </c>
      <c r="X16" s="89"/>
      <c r="Y16" s="88"/>
      <c r="Z16" s="60">
        <f>SUM(Y17:Y19)</f>
        <v>0</v>
      </c>
      <c r="AA16" s="89"/>
      <c r="AB16" s="88"/>
      <c r="AC16" s="60">
        <f>SUM(AB17:AB19)</f>
        <v>0</v>
      </c>
      <c r="AD16" s="89"/>
      <c r="AE16" s="88"/>
      <c r="AF16" s="60">
        <f>SUM(AE17:AE19)</f>
        <v>0</v>
      </c>
      <c r="AG16" s="89"/>
      <c r="AH16" s="88"/>
      <c r="AI16" s="60">
        <f>SUM(AH17:AH19)</f>
        <v>0</v>
      </c>
    </row>
    <row r="17" spans="1:35" ht="12.75" customHeight="1">
      <c r="A17" s="29"/>
      <c r="B17" s="68" t="s">
        <v>100</v>
      </c>
      <c r="C17" s="90" t="s">
        <v>101</v>
      </c>
      <c r="D17" s="70"/>
      <c r="E17" s="64"/>
      <c r="F17" s="72"/>
      <c r="G17" s="73">
        <f>F17*$E17</f>
        <v>0</v>
      </c>
      <c r="H17" s="91"/>
      <c r="I17" s="72"/>
      <c r="J17" s="73">
        <f>I17*$E17</f>
        <v>0</v>
      </c>
      <c r="K17" s="91"/>
      <c r="L17" s="72"/>
      <c r="M17" s="73">
        <f>L17*$E17</f>
        <v>0</v>
      </c>
      <c r="N17" s="91"/>
      <c r="O17" s="72"/>
      <c r="P17" s="73">
        <f>O17*$E17</f>
        <v>0</v>
      </c>
      <c r="Q17" s="91"/>
      <c r="R17" s="72"/>
      <c r="S17" s="73">
        <f>R17*$E17</f>
        <v>0</v>
      </c>
      <c r="T17" s="91"/>
      <c r="U17" s="72"/>
      <c r="V17" s="73">
        <f>U17*$E17</f>
        <v>0</v>
      </c>
      <c r="W17" s="91"/>
      <c r="X17" s="72"/>
      <c r="Y17" s="73">
        <f>X17*$E17</f>
        <v>0</v>
      </c>
      <c r="Z17" s="91"/>
      <c r="AA17" s="72"/>
      <c r="AB17" s="73">
        <f>AA17*$E17</f>
        <v>0</v>
      </c>
      <c r="AC17" s="91"/>
      <c r="AD17" s="72"/>
      <c r="AE17" s="73">
        <f>AD17*$E17</f>
        <v>0</v>
      </c>
      <c r="AF17" s="91"/>
      <c r="AG17" s="72"/>
      <c r="AH17" s="73">
        <f>AG17*$E17</f>
        <v>0</v>
      </c>
      <c r="AI17" s="91"/>
    </row>
    <row r="18" spans="1:35" ht="12.75" customHeight="1">
      <c r="A18" s="29"/>
      <c r="B18" s="68" t="s">
        <v>102</v>
      </c>
      <c r="C18" s="90" t="s">
        <v>103</v>
      </c>
      <c r="D18" s="70"/>
      <c r="E18" s="71"/>
      <c r="F18" s="72"/>
      <c r="G18" s="73">
        <f>F18*$E18</f>
        <v>0</v>
      </c>
      <c r="H18" s="91"/>
      <c r="I18" s="72"/>
      <c r="J18" s="73">
        <f>I18*$E18</f>
        <v>0</v>
      </c>
      <c r="K18" s="91"/>
      <c r="L18" s="72"/>
      <c r="M18" s="73">
        <f>L18*$E18</f>
        <v>0</v>
      </c>
      <c r="N18" s="91"/>
      <c r="O18" s="72"/>
      <c r="P18" s="73">
        <f>O18*$E18</f>
        <v>0</v>
      </c>
      <c r="Q18" s="91"/>
      <c r="R18" s="72"/>
      <c r="S18" s="73">
        <f>R18*$E18</f>
        <v>0</v>
      </c>
      <c r="T18" s="91"/>
      <c r="U18" s="72"/>
      <c r="V18" s="73">
        <f>U18*$E18</f>
        <v>0</v>
      </c>
      <c r="W18" s="91"/>
      <c r="X18" s="72"/>
      <c r="Y18" s="73">
        <f>X18*$E18</f>
        <v>0</v>
      </c>
      <c r="Z18" s="91"/>
      <c r="AA18" s="72"/>
      <c r="AB18" s="73">
        <f>AA18*$E18</f>
        <v>0</v>
      </c>
      <c r="AC18" s="91"/>
      <c r="AD18" s="72"/>
      <c r="AE18" s="73">
        <f>AD18*$E18</f>
        <v>0</v>
      </c>
      <c r="AF18" s="91"/>
      <c r="AG18" s="72"/>
      <c r="AH18" s="73">
        <f>AG18*$E18</f>
        <v>0</v>
      </c>
      <c r="AI18" s="91"/>
    </row>
    <row r="19" spans="1:35" ht="12.75" customHeight="1" thickBot="1">
      <c r="A19" s="29"/>
      <c r="B19" s="75" t="s">
        <v>104</v>
      </c>
      <c r="C19" s="92"/>
      <c r="D19" s="77"/>
      <c r="E19" s="78"/>
      <c r="F19" s="82"/>
      <c r="G19" s="73">
        <f>F19*$E19</f>
        <v>0</v>
      </c>
      <c r="H19" s="93"/>
      <c r="I19" s="82"/>
      <c r="J19" s="73">
        <f>I19*$E19</f>
        <v>0</v>
      </c>
      <c r="K19" s="93"/>
      <c r="L19" s="82"/>
      <c r="M19" s="73">
        <f>L19*$E19</f>
        <v>0</v>
      </c>
      <c r="N19" s="93"/>
      <c r="O19" s="82"/>
      <c r="P19" s="73">
        <f>O19*$E19</f>
        <v>0</v>
      </c>
      <c r="Q19" s="93"/>
      <c r="R19" s="82"/>
      <c r="S19" s="73">
        <f>R19*$E19</f>
        <v>0</v>
      </c>
      <c r="T19" s="93"/>
      <c r="U19" s="82"/>
      <c r="V19" s="73">
        <f>U19*$E19</f>
        <v>0</v>
      </c>
      <c r="W19" s="93"/>
      <c r="X19" s="82"/>
      <c r="Y19" s="73">
        <f>X19*$E19</f>
        <v>0</v>
      </c>
      <c r="Z19" s="93"/>
      <c r="AA19" s="82"/>
      <c r="AB19" s="73">
        <f>AA19*$E19</f>
        <v>0</v>
      </c>
      <c r="AC19" s="93"/>
      <c r="AD19" s="82"/>
      <c r="AE19" s="73">
        <f>AD19*$E19</f>
        <v>0</v>
      </c>
      <c r="AF19" s="93"/>
      <c r="AG19" s="82"/>
      <c r="AH19" s="73">
        <f>AG19*$E19</f>
        <v>0</v>
      </c>
      <c r="AI19" s="93"/>
    </row>
    <row r="20" spans="1:35" ht="15.75" thickTop="1">
      <c r="A20" s="29"/>
      <c r="B20" s="83"/>
      <c r="C20" s="56" t="s">
        <v>105</v>
      </c>
      <c r="D20" s="85"/>
      <c r="E20" s="94"/>
      <c r="F20" s="89"/>
      <c r="G20" s="88"/>
      <c r="H20" s="60">
        <f>SUM(G21:G23)</f>
        <v>0</v>
      </c>
      <c r="I20" s="89"/>
      <c r="J20" s="88"/>
      <c r="K20" s="60">
        <f>SUM(J21:J23)</f>
        <v>0</v>
      </c>
      <c r="L20" s="89"/>
      <c r="M20" s="88"/>
      <c r="N20" s="60">
        <f>SUM(M21:M23)</f>
        <v>0</v>
      </c>
      <c r="O20" s="89"/>
      <c r="P20" s="88"/>
      <c r="Q20" s="60">
        <f>SUM(P21:P23)</f>
        <v>0</v>
      </c>
      <c r="R20" s="89"/>
      <c r="S20" s="88"/>
      <c r="T20" s="60">
        <f>SUM(S21:S23)</f>
        <v>0</v>
      </c>
      <c r="U20" s="89"/>
      <c r="V20" s="88"/>
      <c r="W20" s="60">
        <f>SUM(V21:V23)</f>
        <v>0</v>
      </c>
      <c r="X20" s="89"/>
      <c r="Y20" s="88"/>
      <c r="Z20" s="60">
        <f>SUM(Y21:Y23)</f>
        <v>0</v>
      </c>
      <c r="AA20" s="89"/>
      <c r="AB20" s="88"/>
      <c r="AC20" s="60">
        <f>SUM(AB21:AB23)</f>
        <v>0</v>
      </c>
      <c r="AD20" s="89"/>
      <c r="AE20" s="88"/>
      <c r="AF20" s="60">
        <f>SUM(AE21:AE23)</f>
        <v>0</v>
      </c>
      <c r="AG20" s="89"/>
      <c r="AH20" s="88"/>
      <c r="AI20" s="60">
        <f>SUM(AH21:AH23)</f>
        <v>0</v>
      </c>
    </row>
    <row r="21" spans="1:35" ht="12.75" customHeight="1">
      <c r="A21" s="29"/>
      <c r="B21" s="68" t="s">
        <v>106</v>
      </c>
      <c r="C21" s="95"/>
      <c r="D21" s="70"/>
      <c r="E21" s="71"/>
      <c r="F21" s="72"/>
      <c r="G21" s="73">
        <f>F21*$E21</f>
        <v>0</v>
      </c>
      <c r="H21" s="91"/>
      <c r="I21" s="72"/>
      <c r="J21" s="73">
        <f>I21*$E21</f>
        <v>0</v>
      </c>
      <c r="K21" s="91"/>
      <c r="L21" s="72"/>
      <c r="M21" s="73">
        <f>L21*$E21</f>
        <v>0</v>
      </c>
      <c r="N21" s="91"/>
      <c r="O21" s="72"/>
      <c r="P21" s="73">
        <f>O21*$E21</f>
        <v>0</v>
      </c>
      <c r="Q21" s="91"/>
      <c r="R21" s="72"/>
      <c r="S21" s="73">
        <f>R21*$E21</f>
        <v>0</v>
      </c>
      <c r="T21" s="91"/>
      <c r="U21" s="72"/>
      <c r="V21" s="73">
        <f>U21*$E21</f>
        <v>0</v>
      </c>
      <c r="W21" s="91"/>
      <c r="X21" s="72"/>
      <c r="Y21" s="73">
        <f>X21*$E21</f>
        <v>0</v>
      </c>
      <c r="Z21" s="91"/>
      <c r="AA21" s="72"/>
      <c r="AB21" s="73">
        <f>AA21*$E21</f>
        <v>0</v>
      </c>
      <c r="AC21" s="91"/>
      <c r="AD21" s="72"/>
      <c r="AE21" s="73">
        <f>AD21*$E21</f>
        <v>0</v>
      </c>
      <c r="AF21" s="91"/>
      <c r="AG21" s="72"/>
      <c r="AH21" s="73">
        <f>AG21*$E21</f>
        <v>0</v>
      </c>
      <c r="AI21" s="91"/>
    </row>
    <row r="22" spans="1:35" ht="12.75" customHeight="1">
      <c r="A22" s="29"/>
      <c r="B22" s="96" t="s">
        <v>107</v>
      </c>
      <c r="C22" s="92"/>
      <c r="D22" s="97"/>
      <c r="E22" s="71"/>
      <c r="F22" s="98"/>
      <c r="G22" s="73">
        <f>F22*$E22</f>
        <v>0</v>
      </c>
      <c r="H22" s="93"/>
      <c r="I22" s="82"/>
      <c r="J22" s="73">
        <f>I22*$E22</f>
        <v>0</v>
      </c>
      <c r="K22" s="93"/>
      <c r="L22" s="82"/>
      <c r="M22" s="73">
        <f>L22*$E22</f>
        <v>0</v>
      </c>
      <c r="N22" s="93"/>
      <c r="O22" s="82"/>
      <c r="P22" s="73">
        <f>O22*$E22</f>
        <v>0</v>
      </c>
      <c r="Q22" s="93"/>
      <c r="R22" s="82"/>
      <c r="S22" s="73">
        <f>R22*$E22</f>
        <v>0</v>
      </c>
      <c r="T22" s="93"/>
      <c r="U22" s="82"/>
      <c r="V22" s="73">
        <f>U22*$E22</f>
        <v>0</v>
      </c>
      <c r="W22" s="93"/>
      <c r="X22" s="82"/>
      <c r="Y22" s="73">
        <f>X22*$E22</f>
        <v>0</v>
      </c>
      <c r="Z22" s="93"/>
      <c r="AA22" s="82"/>
      <c r="AB22" s="73">
        <f>AA22*$E22</f>
        <v>0</v>
      </c>
      <c r="AC22" s="93"/>
      <c r="AD22" s="82"/>
      <c r="AE22" s="73">
        <f>AD22*$E22</f>
        <v>0</v>
      </c>
      <c r="AF22" s="93"/>
      <c r="AG22" s="82"/>
      <c r="AH22" s="73">
        <f>AG22*$E22</f>
        <v>0</v>
      </c>
      <c r="AI22" s="93"/>
    </row>
    <row r="23" spans="1:35" ht="12.75" customHeight="1" thickBot="1">
      <c r="A23" s="29"/>
      <c r="B23" s="75" t="s">
        <v>107</v>
      </c>
      <c r="C23" s="99"/>
      <c r="D23" s="77"/>
      <c r="E23" s="78"/>
      <c r="F23" s="100"/>
      <c r="G23" s="101">
        <f>F23*$E23</f>
        <v>0</v>
      </c>
      <c r="H23" s="102"/>
      <c r="I23" s="79"/>
      <c r="J23" s="101">
        <f>I23*$E23</f>
        <v>0</v>
      </c>
      <c r="K23" s="102"/>
      <c r="L23" s="79"/>
      <c r="M23" s="101">
        <f>L23*$E23</f>
        <v>0</v>
      </c>
      <c r="N23" s="102"/>
      <c r="O23" s="79"/>
      <c r="P23" s="101">
        <f>O23*$E23</f>
        <v>0</v>
      </c>
      <c r="Q23" s="102"/>
      <c r="R23" s="79"/>
      <c r="S23" s="101">
        <f>R23*$E23</f>
        <v>0</v>
      </c>
      <c r="T23" s="102"/>
      <c r="U23" s="79"/>
      <c r="V23" s="101">
        <f>U23*$E23</f>
        <v>0</v>
      </c>
      <c r="W23" s="102"/>
      <c r="X23" s="79"/>
      <c r="Y23" s="101">
        <f>X23*$E23</f>
        <v>0</v>
      </c>
      <c r="Z23" s="102"/>
      <c r="AA23" s="79"/>
      <c r="AB23" s="101">
        <f>AA23*$E23</f>
        <v>0</v>
      </c>
      <c r="AC23" s="102"/>
      <c r="AD23" s="79"/>
      <c r="AE23" s="101">
        <f>AD23*$E23</f>
        <v>0</v>
      </c>
      <c r="AF23" s="102"/>
      <c r="AG23" s="79"/>
      <c r="AH23" s="101">
        <f>AG23*$E23</f>
        <v>0</v>
      </c>
      <c r="AI23" s="102"/>
    </row>
    <row r="24" spans="1:35" ht="15.75" thickTop="1">
      <c r="A24" s="29"/>
      <c r="B24" s="55"/>
      <c r="C24" s="84" t="s">
        <v>108</v>
      </c>
      <c r="D24" s="85"/>
      <c r="E24" s="86"/>
      <c r="F24" s="87"/>
      <c r="G24" s="103"/>
      <c r="H24" s="60">
        <f>SUM(G25:G27)</f>
        <v>0</v>
      </c>
      <c r="I24" s="87"/>
      <c r="J24" s="103"/>
      <c r="K24" s="60">
        <f>SUM(J25:J27)</f>
        <v>0</v>
      </c>
      <c r="L24" s="87"/>
      <c r="M24" s="103"/>
      <c r="N24" s="60">
        <f>SUM(M25:M27)</f>
        <v>0</v>
      </c>
      <c r="O24" s="87"/>
      <c r="P24" s="103"/>
      <c r="Q24" s="60">
        <f>SUM(P25:P27)</f>
        <v>0</v>
      </c>
      <c r="R24" s="87"/>
      <c r="S24" s="103"/>
      <c r="T24" s="60">
        <f>SUM(S25:S27)</f>
        <v>0</v>
      </c>
      <c r="U24" s="87"/>
      <c r="V24" s="103"/>
      <c r="W24" s="60">
        <f>SUM(V25:V27)</f>
        <v>0</v>
      </c>
      <c r="X24" s="87"/>
      <c r="Y24" s="103"/>
      <c r="Z24" s="60">
        <f>SUM(Y25:Y27)</f>
        <v>0</v>
      </c>
      <c r="AA24" s="87"/>
      <c r="AB24" s="103"/>
      <c r="AC24" s="60">
        <f>SUM(AB25:AB27)</f>
        <v>0</v>
      </c>
      <c r="AD24" s="87"/>
      <c r="AE24" s="103"/>
      <c r="AF24" s="60">
        <f>SUM(AE25:AE27)</f>
        <v>0</v>
      </c>
      <c r="AG24" s="87"/>
      <c r="AH24" s="103"/>
      <c r="AI24" s="60">
        <f>SUM(AH25:AH27)</f>
        <v>0</v>
      </c>
    </row>
    <row r="25" spans="1:35" ht="12.75" customHeight="1">
      <c r="A25" s="29"/>
      <c r="B25" s="68" t="s">
        <v>109</v>
      </c>
      <c r="C25" s="95"/>
      <c r="D25" s="70"/>
      <c r="E25" s="64"/>
      <c r="F25" s="72"/>
      <c r="G25" s="73">
        <f>F25*$E25</f>
        <v>0</v>
      </c>
      <c r="H25" s="91"/>
      <c r="I25" s="72"/>
      <c r="J25" s="73">
        <f>I25*$E25</f>
        <v>0</v>
      </c>
      <c r="K25" s="91"/>
      <c r="L25" s="72"/>
      <c r="M25" s="73">
        <f>L25*$E25</f>
        <v>0</v>
      </c>
      <c r="N25" s="91"/>
      <c r="O25" s="72"/>
      <c r="P25" s="73">
        <f>O25*$E25</f>
        <v>0</v>
      </c>
      <c r="Q25" s="91"/>
      <c r="R25" s="72"/>
      <c r="S25" s="73">
        <f>R25*$E25</f>
        <v>0</v>
      </c>
      <c r="T25" s="91"/>
      <c r="U25" s="72"/>
      <c r="V25" s="73">
        <f>U25*$E25</f>
        <v>0</v>
      </c>
      <c r="W25" s="91"/>
      <c r="X25" s="72"/>
      <c r="Y25" s="73">
        <f>X25*$E25</f>
        <v>0</v>
      </c>
      <c r="Z25" s="91"/>
      <c r="AA25" s="72"/>
      <c r="AB25" s="73">
        <f>AA25*$E25</f>
        <v>0</v>
      </c>
      <c r="AC25" s="91"/>
      <c r="AD25" s="72"/>
      <c r="AE25" s="73">
        <f>AD25*$E25</f>
        <v>0</v>
      </c>
      <c r="AF25" s="91"/>
      <c r="AG25" s="72"/>
      <c r="AH25" s="73">
        <f>AG25*$E25</f>
        <v>0</v>
      </c>
      <c r="AI25" s="91"/>
    </row>
    <row r="26" spans="1:35" ht="12.75" customHeight="1">
      <c r="A26" s="29"/>
      <c r="B26" s="68" t="s">
        <v>110</v>
      </c>
      <c r="C26" s="95"/>
      <c r="D26" s="70"/>
      <c r="E26" s="71"/>
      <c r="F26" s="72"/>
      <c r="G26" s="73">
        <f>F26*$E26</f>
        <v>0</v>
      </c>
      <c r="H26" s="91"/>
      <c r="I26" s="72"/>
      <c r="J26" s="73">
        <f>I26*$E26</f>
        <v>0</v>
      </c>
      <c r="K26" s="91"/>
      <c r="L26" s="72"/>
      <c r="M26" s="73">
        <f>L26*$E26</f>
        <v>0</v>
      </c>
      <c r="N26" s="91"/>
      <c r="O26" s="72"/>
      <c r="P26" s="73">
        <f>O26*$E26</f>
        <v>0</v>
      </c>
      <c r="Q26" s="91"/>
      <c r="R26" s="72"/>
      <c r="S26" s="73">
        <f>R26*$E26</f>
        <v>0</v>
      </c>
      <c r="T26" s="91"/>
      <c r="U26" s="72"/>
      <c r="V26" s="73">
        <f>U26*$E26</f>
        <v>0</v>
      </c>
      <c r="W26" s="91"/>
      <c r="X26" s="72"/>
      <c r="Y26" s="73">
        <f>X26*$E26</f>
        <v>0</v>
      </c>
      <c r="Z26" s="91"/>
      <c r="AA26" s="72"/>
      <c r="AB26" s="73">
        <f>AA26*$E26</f>
        <v>0</v>
      </c>
      <c r="AC26" s="91"/>
      <c r="AD26" s="72"/>
      <c r="AE26" s="73">
        <f>AD26*$E26</f>
        <v>0</v>
      </c>
      <c r="AF26" s="91"/>
      <c r="AG26" s="72"/>
      <c r="AH26" s="73">
        <f>AG26*$E26</f>
        <v>0</v>
      </c>
      <c r="AI26" s="91"/>
    </row>
    <row r="27" spans="1:35" ht="12.75" customHeight="1" thickBot="1">
      <c r="A27" s="29"/>
      <c r="B27" s="75" t="s">
        <v>111</v>
      </c>
      <c r="C27" s="92"/>
      <c r="D27" s="77"/>
      <c r="E27" s="78"/>
      <c r="F27" s="82"/>
      <c r="G27" s="73">
        <f>F27*$E27</f>
        <v>0</v>
      </c>
      <c r="H27" s="93"/>
      <c r="I27" s="82"/>
      <c r="J27" s="73">
        <f>I27*$E27</f>
        <v>0</v>
      </c>
      <c r="K27" s="93"/>
      <c r="L27" s="82"/>
      <c r="M27" s="73">
        <f>L27*$E27</f>
        <v>0</v>
      </c>
      <c r="N27" s="93"/>
      <c r="O27" s="82"/>
      <c r="P27" s="73">
        <f>O27*$E27</f>
        <v>0</v>
      </c>
      <c r="Q27" s="93"/>
      <c r="R27" s="82"/>
      <c r="S27" s="73">
        <f>R27*$E27</f>
        <v>0</v>
      </c>
      <c r="T27" s="93"/>
      <c r="U27" s="82"/>
      <c r="V27" s="73">
        <f>U27*$E27</f>
        <v>0</v>
      </c>
      <c r="W27" s="93"/>
      <c r="X27" s="82"/>
      <c r="Y27" s="73">
        <f>X27*$E27</f>
        <v>0</v>
      </c>
      <c r="Z27" s="93"/>
      <c r="AA27" s="82"/>
      <c r="AB27" s="73">
        <f>AA27*$E27</f>
        <v>0</v>
      </c>
      <c r="AC27" s="93"/>
      <c r="AD27" s="82"/>
      <c r="AE27" s="73">
        <f>AD27*$E27</f>
        <v>0</v>
      </c>
      <c r="AF27" s="93"/>
      <c r="AG27" s="82"/>
      <c r="AH27" s="73">
        <f>AG27*$E27</f>
        <v>0</v>
      </c>
      <c r="AI27" s="93"/>
    </row>
    <row r="28" spans="1:35" ht="15.75" thickTop="1">
      <c r="A28" s="29"/>
      <c r="B28" s="104"/>
      <c r="C28" s="105" t="s">
        <v>112</v>
      </c>
      <c r="D28" s="85"/>
      <c r="E28" s="94"/>
      <c r="F28" s="89"/>
      <c r="G28" s="88"/>
      <c r="H28" s="60">
        <f>SUM(G29:G31)</f>
        <v>0</v>
      </c>
      <c r="I28" s="89"/>
      <c r="J28" s="88"/>
      <c r="K28" s="60">
        <f>SUM(J29:J31)</f>
        <v>0</v>
      </c>
      <c r="L28" s="89"/>
      <c r="M28" s="88"/>
      <c r="N28" s="60">
        <f>SUM(M29:M31)</f>
        <v>0</v>
      </c>
      <c r="O28" s="89"/>
      <c r="P28" s="88"/>
      <c r="Q28" s="60">
        <f>SUM(P29:P31)</f>
        <v>0</v>
      </c>
      <c r="R28" s="89"/>
      <c r="S28" s="88"/>
      <c r="T28" s="60">
        <f>SUM(S29:S31)</f>
        <v>0</v>
      </c>
      <c r="U28" s="89"/>
      <c r="V28" s="88"/>
      <c r="W28" s="60">
        <f>SUM(V29:V31)</f>
        <v>0</v>
      </c>
      <c r="X28" s="89"/>
      <c r="Y28" s="88"/>
      <c r="Z28" s="60">
        <f>SUM(Y29:Y31)</f>
        <v>0</v>
      </c>
      <c r="AA28" s="89"/>
      <c r="AB28" s="88"/>
      <c r="AC28" s="60">
        <f>SUM(AB29:AB31)</f>
        <v>0</v>
      </c>
      <c r="AD28" s="89"/>
      <c r="AE28" s="88"/>
      <c r="AF28" s="60">
        <f>SUM(AE29:AE31)</f>
        <v>0</v>
      </c>
      <c r="AG28" s="89"/>
      <c r="AH28" s="88"/>
      <c r="AI28" s="60">
        <f>SUM(AH29:AH31)</f>
        <v>0</v>
      </c>
    </row>
    <row r="29" spans="1:35" ht="12.75" customHeight="1">
      <c r="A29" s="29"/>
      <c r="B29" s="48" t="s">
        <v>113</v>
      </c>
      <c r="C29" s="106"/>
      <c r="D29" s="107"/>
      <c r="E29" s="64"/>
      <c r="F29" s="72"/>
      <c r="G29" s="73">
        <f>F29*$E29</f>
        <v>0</v>
      </c>
      <c r="H29" s="108"/>
      <c r="I29" s="72"/>
      <c r="J29" s="73">
        <f>I29*$E29</f>
        <v>0</v>
      </c>
      <c r="K29" s="108"/>
      <c r="L29" s="72"/>
      <c r="M29" s="73">
        <f>L29*$E29</f>
        <v>0</v>
      </c>
      <c r="N29" s="108"/>
      <c r="O29" s="72"/>
      <c r="P29" s="73">
        <f>O29*$E29</f>
        <v>0</v>
      </c>
      <c r="Q29" s="108"/>
      <c r="R29" s="72"/>
      <c r="S29" s="73">
        <f>R29*$E29</f>
        <v>0</v>
      </c>
      <c r="T29" s="108"/>
      <c r="U29" s="72"/>
      <c r="V29" s="73">
        <f>U29*$E29</f>
        <v>0</v>
      </c>
      <c r="W29" s="108"/>
      <c r="X29" s="72"/>
      <c r="Y29" s="73">
        <f>X29*$E29</f>
        <v>0</v>
      </c>
      <c r="Z29" s="108"/>
      <c r="AA29" s="72"/>
      <c r="AB29" s="73">
        <f>AA29*$E29</f>
        <v>0</v>
      </c>
      <c r="AC29" s="108"/>
      <c r="AD29" s="72"/>
      <c r="AE29" s="73">
        <f>AD29*$E29</f>
        <v>0</v>
      </c>
      <c r="AF29" s="108"/>
      <c r="AG29" s="72"/>
      <c r="AH29" s="73">
        <f>AG29*$E29</f>
        <v>0</v>
      </c>
      <c r="AI29" s="108"/>
    </row>
    <row r="30" spans="1:35" ht="12.75" customHeight="1">
      <c r="A30" s="29"/>
      <c r="B30" s="48" t="s">
        <v>114</v>
      </c>
      <c r="C30" s="109"/>
      <c r="D30" s="110"/>
      <c r="E30" s="71"/>
      <c r="F30" s="72"/>
      <c r="G30" s="73">
        <f>F30*$E30</f>
        <v>0</v>
      </c>
      <c r="H30" s="111"/>
      <c r="I30" s="72"/>
      <c r="J30" s="73">
        <f>I30*$E30</f>
        <v>0</v>
      </c>
      <c r="K30" s="111"/>
      <c r="L30" s="72"/>
      <c r="M30" s="73">
        <f>L30*$E30</f>
        <v>0</v>
      </c>
      <c r="N30" s="111"/>
      <c r="O30" s="72"/>
      <c r="P30" s="73">
        <f>O30*$E30</f>
        <v>0</v>
      </c>
      <c r="Q30" s="111"/>
      <c r="R30" s="72"/>
      <c r="S30" s="73">
        <f>R30*$E30</f>
        <v>0</v>
      </c>
      <c r="T30" s="111"/>
      <c r="U30" s="72"/>
      <c r="V30" s="73">
        <f>U30*$E30</f>
        <v>0</v>
      </c>
      <c r="W30" s="111"/>
      <c r="X30" s="72"/>
      <c r="Y30" s="73">
        <f>X30*$E30</f>
        <v>0</v>
      </c>
      <c r="Z30" s="111"/>
      <c r="AA30" s="72"/>
      <c r="AB30" s="73">
        <f>AA30*$E30</f>
        <v>0</v>
      </c>
      <c r="AC30" s="111"/>
      <c r="AD30" s="72"/>
      <c r="AE30" s="73">
        <f>AD30*$E30</f>
        <v>0</v>
      </c>
      <c r="AF30" s="111"/>
      <c r="AG30" s="72"/>
      <c r="AH30" s="73">
        <f>AG30*$E30</f>
        <v>0</v>
      </c>
      <c r="AI30" s="111"/>
    </row>
    <row r="31" spans="1:35" ht="12.75" customHeight="1" thickBot="1">
      <c r="A31" s="29"/>
      <c r="B31" s="75" t="s">
        <v>115</v>
      </c>
      <c r="C31" s="112"/>
      <c r="D31" s="77"/>
      <c r="E31" s="78"/>
      <c r="F31" s="82"/>
      <c r="G31" s="80">
        <f>F31*$E31</f>
        <v>0</v>
      </c>
      <c r="H31" s="93"/>
      <c r="I31" s="82"/>
      <c r="J31" s="80">
        <f>I31*$E31</f>
        <v>0</v>
      </c>
      <c r="K31" s="93"/>
      <c r="L31" s="82"/>
      <c r="M31" s="80">
        <f>L31*$E31</f>
        <v>0</v>
      </c>
      <c r="N31" s="93"/>
      <c r="O31" s="82"/>
      <c r="P31" s="80">
        <f>O31*$E31</f>
        <v>0</v>
      </c>
      <c r="Q31" s="93"/>
      <c r="R31" s="82"/>
      <c r="S31" s="80">
        <f>R31*$E31</f>
        <v>0</v>
      </c>
      <c r="T31" s="93"/>
      <c r="U31" s="82"/>
      <c r="V31" s="80">
        <f>U31*$E31</f>
        <v>0</v>
      </c>
      <c r="W31" s="93"/>
      <c r="X31" s="82"/>
      <c r="Y31" s="80">
        <f>X31*$E31</f>
        <v>0</v>
      </c>
      <c r="Z31" s="93"/>
      <c r="AA31" s="82"/>
      <c r="AB31" s="80">
        <f>AA31*$E31</f>
        <v>0</v>
      </c>
      <c r="AC31" s="93"/>
      <c r="AD31" s="82"/>
      <c r="AE31" s="80">
        <f>AD31*$E31</f>
        <v>0</v>
      </c>
      <c r="AF31" s="93"/>
      <c r="AG31" s="82"/>
      <c r="AH31" s="80">
        <f>AG31*$E31</f>
        <v>0</v>
      </c>
      <c r="AI31" s="93"/>
    </row>
    <row r="32" spans="1:35" ht="15.75" thickTop="1">
      <c r="A32" s="29"/>
      <c r="B32" s="48"/>
      <c r="C32" s="56" t="s">
        <v>116</v>
      </c>
      <c r="D32" s="85"/>
      <c r="E32" s="94"/>
      <c r="F32" s="89"/>
      <c r="G32" s="88"/>
      <c r="H32" s="60">
        <f>SUM(G33:G35)</f>
        <v>0</v>
      </c>
      <c r="I32" s="89"/>
      <c r="J32" s="88"/>
      <c r="K32" s="60">
        <f>SUM(J33:J35)</f>
        <v>0</v>
      </c>
      <c r="L32" s="89"/>
      <c r="M32" s="88"/>
      <c r="N32" s="60">
        <f>SUM(M33:M35)</f>
        <v>0</v>
      </c>
      <c r="O32" s="89"/>
      <c r="P32" s="88"/>
      <c r="Q32" s="60">
        <f>SUM(P33:P35)</f>
        <v>0</v>
      </c>
      <c r="R32" s="89"/>
      <c r="S32" s="88"/>
      <c r="T32" s="60">
        <f>SUM(S33:S35)</f>
        <v>0</v>
      </c>
      <c r="U32" s="89"/>
      <c r="V32" s="88"/>
      <c r="W32" s="60">
        <f>SUM(V33:V35)</f>
        <v>0</v>
      </c>
      <c r="X32" s="89"/>
      <c r="Y32" s="88"/>
      <c r="Z32" s="60">
        <f>SUM(Y33:Y35)</f>
        <v>0</v>
      </c>
      <c r="AA32" s="89"/>
      <c r="AB32" s="88"/>
      <c r="AC32" s="60">
        <f>SUM(AB33:AB35)</f>
        <v>0</v>
      </c>
      <c r="AD32" s="89"/>
      <c r="AE32" s="88"/>
      <c r="AF32" s="60">
        <f>SUM(AE33:AE35)</f>
        <v>0</v>
      </c>
      <c r="AG32" s="89"/>
      <c r="AH32" s="88"/>
      <c r="AI32" s="60">
        <f>SUM(AH33:AH35)</f>
        <v>0</v>
      </c>
    </row>
    <row r="33" spans="1:35" ht="12.75" customHeight="1">
      <c r="A33" s="29"/>
      <c r="B33" s="68" t="s">
        <v>117</v>
      </c>
      <c r="C33" s="95"/>
      <c r="D33" s="70"/>
      <c r="E33" s="64"/>
      <c r="F33" s="72"/>
      <c r="G33" s="73">
        <f>F33*$E33</f>
        <v>0</v>
      </c>
      <c r="H33" s="91"/>
      <c r="I33" s="72"/>
      <c r="J33" s="73">
        <f>I33*$E33</f>
        <v>0</v>
      </c>
      <c r="K33" s="91"/>
      <c r="L33" s="72"/>
      <c r="M33" s="73">
        <f>L33*$E33</f>
        <v>0</v>
      </c>
      <c r="N33" s="91"/>
      <c r="O33" s="72"/>
      <c r="P33" s="73">
        <f>O33*$E33</f>
        <v>0</v>
      </c>
      <c r="Q33" s="91"/>
      <c r="R33" s="72"/>
      <c r="S33" s="73">
        <f>R33*$E33</f>
        <v>0</v>
      </c>
      <c r="T33" s="91"/>
      <c r="U33" s="72"/>
      <c r="V33" s="73">
        <f>U33*$E33</f>
        <v>0</v>
      </c>
      <c r="W33" s="91"/>
      <c r="X33" s="72"/>
      <c r="Y33" s="73">
        <f>X33*$E33</f>
        <v>0</v>
      </c>
      <c r="Z33" s="91"/>
      <c r="AA33" s="72"/>
      <c r="AB33" s="73">
        <f>AA33*$E33</f>
        <v>0</v>
      </c>
      <c r="AC33" s="91"/>
      <c r="AD33" s="72"/>
      <c r="AE33" s="73">
        <f>AD33*$E33</f>
        <v>0</v>
      </c>
      <c r="AF33" s="91"/>
      <c r="AG33" s="72"/>
      <c r="AH33" s="73">
        <f>AG33*$E33</f>
        <v>0</v>
      </c>
      <c r="AI33" s="91"/>
    </row>
    <row r="34" spans="1:35" ht="12.75" customHeight="1">
      <c r="A34" s="29"/>
      <c r="B34" s="68" t="s">
        <v>118</v>
      </c>
      <c r="C34" s="95"/>
      <c r="D34" s="70"/>
      <c r="E34" s="71"/>
      <c r="F34" s="72"/>
      <c r="G34" s="73">
        <f>F34*$E34</f>
        <v>0</v>
      </c>
      <c r="H34" s="91"/>
      <c r="I34" s="72"/>
      <c r="J34" s="73">
        <f>I34*$E34</f>
        <v>0</v>
      </c>
      <c r="K34" s="91"/>
      <c r="L34" s="72"/>
      <c r="M34" s="73">
        <f>L34*$E34</f>
        <v>0</v>
      </c>
      <c r="N34" s="91"/>
      <c r="O34" s="72"/>
      <c r="P34" s="73">
        <f>O34*$E34</f>
        <v>0</v>
      </c>
      <c r="Q34" s="91"/>
      <c r="R34" s="72"/>
      <c r="S34" s="73">
        <f>R34*$E34</f>
        <v>0</v>
      </c>
      <c r="T34" s="91"/>
      <c r="U34" s="72"/>
      <c r="V34" s="73">
        <f>U34*$E34</f>
        <v>0</v>
      </c>
      <c r="W34" s="91"/>
      <c r="X34" s="72"/>
      <c r="Y34" s="73">
        <f>X34*$E34</f>
        <v>0</v>
      </c>
      <c r="Z34" s="91"/>
      <c r="AA34" s="72"/>
      <c r="AB34" s="73">
        <f>AA34*$E34</f>
        <v>0</v>
      </c>
      <c r="AC34" s="91"/>
      <c r="AD34" s="72"/>
      <c r="AE34" s="73">
        <f>AD34*$E34</f>
        <v>0</v>
      </c>
      <c r="AF34" s="91"/>
      <c r="AG34" s="72"/>
      <c r="AH34" s="73">
        <f>AG34*$E34</f>
        <v>0</v>
      </c>
      <c r="AI34" s="91"/>
    </row>
    <row r="35" spans="1:35" ht="12.75" customHeight="1" thickBot="1">
      <c r="A35" s="29"/>
      <c r="B35" s="113" t="s">
        <v>119</v>
      </c>
      <c r="C35" s="92"/>
      <c r="D35" s="77"/>
      <c r="E35" s="78"/>
      <c r="F35" s="82"/>
      <c r="G35" s="73">
        <f>F35*$E35</f>
        <v>0</v>
      </c>
      <c r="H35" s="93"/>
      <c r="I35" s="82"/>
      <c r="J35" s="73">
        <f>I35*$E35</f>
        <v>0</v>
      </c>
      <c r="K35" s="93"/>
      <c r="L35" s="82"/>
      <c r="M35" s="73">
        <f>L35*$E35</f>
        <v>0</v>
      </c>
      <c r="N35" s="93"/>
      <c r="O35" s="82"/>
      <c r="P35" s="73">
        <f>O35*$E35</f>
        <v>0</v>
      </c>
      <c r="Q35" s="93"/>
      <c r="R35" s="82"/>
      <c r="S35" s="73">
        <f>R35*$E35</f>
        <v>0</v>
      </c>
      <c r="T35" s="93"/>
      <c r="U35" s="82"/>
      <c r="V35" s="73">
        <f>U35*$E35</f>
        <v>0</v>
      </c>
      <c r="W35" s="93"/>
      <c r="X35" s="82"/>
      <c r="Y35" s="73">
        <f>X35*$E35</f>
        <v>0</v>
      </c>
      <c r="Z35" s="93"/>
      <c r="AA35" s="82"/>
      <c r="AB35" s="73">
        <f>AA35*$E35</f>
        <v>0</v>
      </c>
      <c r="AC35" s="93"/>
      <c r="AD35" s="82"/>
      <c r="AE35" s="73">
        <f>AD35*$E35</f>
        <v>0</v>
      </c>
      <c r="AF35" s="93"/>
      <c r="AG35" s="82"/>
      <c r="AH35" s="73">
        <f>AG35*$E35</f>
        <v>0</v>
      </c>
      <c r="AI35" s="93"/>
    </row>
    <row r="36" spans="1:35" ht="15.75" thickTop="1">
      <c r="A36" s="29"/>
      <c r="B36" s="104"/>
      <c r="C36" s="56" t="s">
        <v>120</v>
      </c>
      <c r="D36" s="85"/>
      <c r="E36" s="114"/>
      <c r="F36" s="89"/>
      <c r="G36" s="88"/>
      <c r="H36" s="60">
        <f>SUM(G37:G39)</f>
        <v>0</v>
      </c>
      <c r="I36" s="89"/>
      <c r="J36" s="88"/>
      <c r="K36" s="60">
        <f>SUM(J37:J39)</f>
        <v>0</v>
      </c>
      <c r="L36" s="89"/>
      <c r="M36" s="88"/>
      <c r="N36" s="60">
        <f>SUM(M37:M39)</f>
        <v>0</v>
      </c>
      <c r="O36" s="89"/>
      <c r="P36" s="88"/>
      <c r="Q36" s="60">
        <f>SUM(P37:P39)</f>
        <v>0</v>
      </c>
      <c r="R36" s="89"/>
      <c r="S36" s="88"/>
      <c r="T36" s="60">
        <f>SUM(S37:S39)</f>
        <v>0</v>
      </c>
      <c r="U36" s="89"/>
      <c r="V36" s="88"/>
      <c r="W36" s="60">
        <f>SUM(V37:V39)</f>
        <v>0</v>
      </c>
      <c r="X36" s="89"/>
      <c r="Y36" s="88"/>
      <c r="Z36" s="60">
        <f>SUM(Y37:Y39)</f>
        <v>0</v>
      </c>
      <c r="AA36" s="89"/>
      <c r="AB36" s="88"/>
      <c r="AC36" s="60">
        <f>SUM(AB37:AB39)</f>
        <v>0</v>
      </c>
      <c r="AD36" s="89"/>
      <c r="AE36" s="88"/>
      <c r="AF36" s="60">
        <f>SUM(AE37:AE39)</f>
        <v>0</v>
      </c>
      <c r="AG36" s="89"/>
      <c r="AH36" s="88"/>
      <c r="AI36" s="60">
        <f>SUM(AH37:AH39)</f>
        <v>0</v>
      </c>
    </row>
    <row r="37" spans="1:35" ht="12.75" customHeight="1">
      <c r="A37" s="29"/>
      <c r="B37" s="68" t="s">
        <v>121</v>
      </c>
      <c r="C37" s="95"/>
      <c r="D37" s="115"/>
      <c r="E37" s="64"/>
      <c r="F37" s="72"/>
      <c r="G37" s="73">
        <f>F37*$E37</f>
        <v>0</v>
      </c>
      <c r="H37" s="91"/>
      <c r="I37" s="72"/>
      <c r="J37" s="73">
        <f>I37*$E37</f>
        <v>0</v>
      </c>
      <c r="K37" s="91"/>
      <c r="L37" s="72"/>
      <c r="M37" s="73">
        <f>L37*$E37</f>
        <v>0</v>
      </c>
      <c r="N37" s="91"/>
      <c r="O37" s="72"/>
      <c r="P37" s="73">
        <f>O37*$E37</f>
        <v>0</v>
      </c>
      <c r="Q37" s="91"/>
      <c r="R37" s="72"/>
      <c r="S37" s="73">
        <f>R37*$E37</f>
        <v>0</v>
      </c>
      <c r="T37" s="91"/>
      <c r="U37" s="72"/>
      <c r="V37" s="73">
        <f>U37*$E37</f>
        <v>0</v>
      </c>
      <c r="W37" s="91"/>
      <c r="X37" s="72"/>
      <c r="Y37" s="73">
        <f>X37*$E37</f>
        <v>0</v>
      </c>
      <c r="Z37" s="91"/>
      <c r="AA37" s="72"/>
      <c r="AB37" s="73">
        <f>AA37*$E37</f>
        <v>0</v>
      </c>
      <c r="AC37" s="91"/>
      <c r="AD37" s="72"/>
      <c r="AE37" s="73">
        <f>AD37*$E37</f>
        <v>0</v>
      </c>
      <c r="AF37" s="91"/>
      <c r="AG37" s="72"/>
      <c r="AH37" s="73">
        <f>AG37*$E37</f>
        <v>0</v>
      </c>
      <c r="AI37" s="91"/>
    </row>
    <row r="38" spans="1:35" ht="12.75" customHeight="1">
      <c r="A38" s="29"/>
      <c r="B38" s="96" t="s">
        <v>122</v>
      </c>
      <c r="C38" s="92"/>
      <c r="D38" s="116"/>
      <c r="E38" s="71"/>
      <c r="F38" s="98"/>
      <c r="G38" s="73">
        <f>F38*$E38</f>
        <v>0</v>
      </c>
      <c r="H38" s="93"/>
      <c r="I38" s="82"/>
      <c r="J38" s="73">
        <f>I38*$E38</f>
        <v>0</v>
      </c>
      <c r="K38" s="93"/>
      <c r="L38" s="82"/>
      <c r="M38" s="73">
        <f>L38*$E38</f>
        <v>0</v>
      </c>
      <c r="N38" s="93"/>
      <c r="O38" s="82"/>
      <c r="P38" s="73">
        <f>O38*$E38</f>
        <v>0</v>
      </c>
      <c r="Q38" s="93"/>
      <c r="R38" s="82"/>
      <c r="S38" s="73">
        <f>R38*$E38</f>
        <v>0</v>
      </c>
      <c r="T38" s="93"/>
      <c r="U38" s="82"/>
      <c r="V38" s="73">
        <f>U38*$E38</f>
        <v>0</v>
      </c>
      <c r="W38" s="93"/>
      <c r="X38" s="82"/>
      <c r="Y38" s="73">
        <f>X38*$E38</f>
        <v>0</v>
      </c>
      <c r="Z38" s="93"/>
      <c r="AA38" s="82"/>
      <c r="AB38" s="73">
        <f>AA38*$E38</f>
        <v>0</v>
      </c>
      <c r="AC38" s="93"/>
      <c r="AD38" s="82"/>
      <c r="AE38" s="73">
        <f>AD38*$E38</f>
        <v>0</v>
      </c>
      <c r="AF38" s="93"/>
      <c r="AG38" s="82"/>
      <c r="AH38" s="73">
        <f>AG38*$E38</f>
        <v>0</v>
      </c>
      <c r="AI38" s="93"/>
    </row>
    <row r="39" spans="1:35" ht="12.75" customHeight="1" thickBot="1">
      <c r="A39" s="29"/>
      <c r="B39" s="75" t="s">
        <v>123</v>
      </c>
      <c r="C39" s="99"/>
      <c r="D39" s="53"/>
      <c r="E39" s="78"/>
      <c r="F39" s="100"/>
      <c r="G39" s="101">
        <f>F39*$E39</f>
        <v>0</v>
      </c>
      <c r="H39" s="102"/>
      <c r="I39" s="79"/>
      <c r="J39" s="101">
        <f>I39*$E39</f>
        <v>0</v>
      </c>
      <c r="K39" s="102"/>
      <c r="L39" s="79"/>
      <c r="M39" s="101">
        <f>L39*$E39</f>
        <v>0</v>
      </c>
      <c r="N39" s="102"/>
      <c r="O39" s="79"/>
      <c r="P39" s="101">
        <f>O39*$E39</f>
        <v>0</v>
      </c>
      <c r="Q39" s="102"/>
      <c r="R39" s="79"/>
      <c r="S39" s="101">
        <f>R39*$E39</f>
        <v>0</v>
      </c>
      <c r="T39" s="102"/>
      <c r="U39" s="79"/>
      <c r="V39" s="101">
        <f>U39*$E39</f>
        <v>0</v>
      </c>
      <c r="W39" s="102"/>
      <c r="X39" s="79"/>
      <c r="Y39" s="101">
        <f>X39*$E39</f>
        <v>0</v>
      </c>
      <c r="Z39" s="102"/>
      <c r="AA39" s="79"/>
      <c r="AB39" s="101">
        <f>AA39*$E39</f>
        <v>0</v>
      </c>
      <c r="AC39" s="102"/>
      <c r="AD39" s="79"/>
      <c r="AE39" s="101">
        <f>AD39*$E39</f>
        <v>0</v>
      </c>
      <c r="AF39" s="102"/>
      <c r="AG39" s="79"/>
      <c r="AH39" s="101">
        <f>AG39*$E39</f>
        <v>0</v>
      </c>
      <c r="AI39" s="102"/>
    </row>
    <row r="40" spans="2:3" ht="15.75" thickTop="1">
      <c r="B40" s="117" t="s">
        <v>124</v>
      </c>
      <c r="C40" t="s">
        <v>125</v>
      </c>
    </row>
    <row r="41" ht="15">
      <c r="C41" t="s">
        <v>126</v>
      </c>
    </row>
    <row r="42" ht="15">
      <c r="C42" t="s">
        <v>127</v>
      </c>
    </row>
  </sheetData>
  <sheetProtection/>
  <mergeCells count="27">
    <mergeCell ref="AY10:BA10"/>
    <mergeCell ref="BB10:BD10"/>
    <mergeCell ref="U10:W10"/>
    <mergeCell ref="F10:H10"/>
    <mergeCell ref="I10:K10"/>
    <mergeCell ref="L10:N10"/>
    <mergeCell ref="O10:Q10"/>
    <mergeCell ref="R10:T10"/>
    <mergeCell ref="BE10:BG10"/>
    <mergeCell ref="X10:Z10"/>
    <mergeCell ref="AA10:AC10"/>
    <mergeCell ref="AD10:AF10"/>
    <mergeCell ref="AG10:AI10"/>
    <mergeCell ref="AJ10:AL10"/>
    <mergeCell ref="AM10:AO10"/>
    <mergeCell ref="AP10:AR10"/>
    <mergeCell ref="AS10:AU10"/>
    <mergeCell ref="AV10:AX10"/>
    <mergeCell ref="BZ10:CB10"/>
    <mergeCell ref="CC10:CE10"/>
    <mergeCell ref="CF10:CH10"/>
    <mergeCell ref="BH10:BJ10"/>
    <mergeCell ref="BK10:BM10"/>
    <mergeCell ref="BN10:BP10"/>
    <mergeCell ref="BQ10:BS10"/>
    <mergeCell ref="BT10:BV10"/>
    <mergeCell ref="BW10:BY10"/>
  </mergeCells>
  <printOptions/>
  <pageMargins left="0.7" right="0.7" top="0.75" bottom="0.75" header="0.3" footer="0.3"/>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sheetPr codeName="Sheet5"/>
  <dimension ref="B2:CD56"/>
  <sheetViews>
    <sheetView zoomScalePageLayoutView="0" workbookViewId="0" topLeftCell="A4">
      <selection activeCell="G33" sqref="G33"/>
    </sheetView>
  </sheetViews>
  <sheetFormatPr defaultColWidth="9.140625" defaultRowHeight="15"/>
  <cols>
    <col min="1" max="1" width="4.00390625" style="192" customWidth="1"/>
    <col min="2" max="2" width="49.421875" style="192" customWidth="1"/>
    <col min="3" max="3" width="11.7109375" style="192" customWidth="1"/>
    <col min="4" max="4" width="11.421875" style="192" customWidth="1"/>
    <col min="5" max="5" width="16.7109375" style="192" customWidth="1"/>
    <col min="6" max="6" width="23.421875" style="192" customWidth="1"/>
    <col min="7" max="7" width="20.28125" style="192" customWidth="1"/>
    <col min="8" max="34" width="16.7109375" style="192" customWidth="1"/>
    <col min="35" max="16384" width="9.140625" style="192" customWidth="1"/>
  </cols>
  <sheetData>
    <row r="1" ht="15.75" thickBot="1"/>
    <row r="2" spans="2:13" s="196" customFormat="1" ht="15">
      <c r="B2" s="193"/>
      <c r="C2" s="194"/>
      <c r="D2" s="194"/>
      <c r="E2" s="194"/>
      <c r="F2" s="194"/>
      <c r="G2" s="194"/>
      <c r="H2" s="194"/>
      <c r="I2" s="194"/>
      <c r="J2" s="194"/>
      <c r="K2" s="194"/>
      <c r="L2" s="194"/>
      <c r="M2" s="195"/>
    </row>
    <row r="3" spans="2:13" s="196" customFormat="1" ht="15">
      <c r="B3" s="197"/>
      <c r="C3" s="198"/>
      <c r="D3" s="198"/>
      <c r="E3" s="198"/>
      <c r="F3" s="198"/>
      <c r="G3" s="198"/>
      <c r="H3" s="198"/>
      <c r="I3" s="198"/>
      <c r="J3" s="198"/>
      <c r="K3" s="198"/>
      <c r="L3" s="198"/>
      <c r="M3" s="199"/>
    </row>
    <row r="4" spans="2:13" s="196" customFormat="1" ht="20.25">
      <c r="B4" s="200" t="s">
        <v>163</v>
      </c>
      <c r="C4" s="201"/>
      <c r="D4" s="201"/>
      <c r="E4" s="201"/>
      <c r="F4" s="202"/>
      <c r="G4" s="202"/>
      <c r="H4" s="203" t="s">
        <v>164</v>
      </c>
      <c r="I4" s="204"/>
      <c r="J4" s="204"/>
      <c r="K4" s="204"/>
      <c r="L4" s="205"/>
      <c r="M4" s="206"/>
    </row>
    <row r="5" spans="2:13" s="196" customFormat="1" ht="20.25">
      <c r="B5" s="207"/>
      <c r="C5" s="201"/>
      <c r="D5" s="201"/>
      <c r="E5" s="201"/>
      <c r="F5" s="202"/>
      <c r="G5" s="202"/>
      <c r="H5" s="208" t="s">
        <v>79</v>
      </c>
      <c r="I5" s="35"/>
      <c r="J5" s="35"/>
      <c r="K5" s="35"/>
      <c r="L5" s="209"/>
      <c r="M5" s="206"/>
    </row>
    <row r="6" spans="2:13" s="196" customFormat="1" ht="20.25">
      <c r="B6" s="200" t="s">
        <v>165</v>
      </c>
      <c r="C6" s="201"/>
      <c r="D6" s="201"/>
      <c r="E6" s="201"/>
      <c r="F6" s="202"/>
      <c r="G6" s="202"/>
      <c r="H6" s="208" t="s">
        <v>166</v>
      </c>
      <c r="I6" s="34"/>
      <c r="J6" s="35"/>
      <c r="K6" s="35"/>
      <c r="L6" s="209"/>
      <c r="M6" s="206"/>
    </row>
    <row r="7" spans="2:13" s="196" customFormat="1" ht="20.25">
      <c r="B7" s="207"/>
      <c r="C7" s="201"/>
      <c r="E7" s="201"/>
      <c r="F7" s="202"/>
      <c r="G7" s="202"/>
      <c r="H7" s="210" t="s">
        <v>167</v>
      </c>
      <c r="I7" s="34"/>
      <c r="J7" s="35"/>
      <c r="K7" s="35"/>
      <c r="L7" s="209"/>
      <c r="M7" s="206"/>
    </row>
    <row r="8" spans="2:13" s="196" customFormat="1" ht="15.75" customHeight="1">
      <c r="B8" s="197"/>
      <c r="C8" s="198"/>
      <c r="D8" s="198"/>
      <c r="E8" s="43" t="s">
        <v>83</v>
      </c>
      <c r="F8" s="198"/>
      <c r="G8" s="198"/>
      <c r="H8" s="211" t="s">
        <v>168</v>
      </c>
      <c r="I8" s="212"/>
      <c r="J8" s="213"/>
      <c r="K8" s="213"/>
      <c r="L8" s="214"/>
      <c r="M8" s="199"/>
    </row>
    <row r="9" spans="2:13" s="196" customFormat="1" ht="15">
      <c r="B9" s="197"/>
      <c r="C9" s="198"/>
      <c r="D9" s="198"/>
      <c r="E9" s="198"/>
      <c r="F9" s="198"/>
      <c r="G9" s="198"/>
      <c r="H9" s="198"/>
      <c r="I9" s="198"/>
      <c r="J9" s="198"/>
      <c r="K9" s="198"/>
      <c r="L9" s="198"/>
      <c r="M9" s="199"/>
    </row>
    <row r="10" spans="2:13" ht="15">
      <c r="B10" s="215" t="s">
        <v>169</v>
      </c>
      <c r="C10" s="216" t="s">
        <v>170</v>
      </c>
      <c r="D10" s="217"/>
      <c r="E10" s="218" t="s">
        <v>171</v>
      </c>
      <c r="F10" s="219"/>
      <c r="G10" s="220" t="s">
        <v>172</v>
      </c>
      <c r="H10" s="221"/>
      <c r="I10" s="221"/>
      <c r="J10" s="222"/>
      <c r="K10" s="198"/>
      <c r="L10" s="198"/>
      <c r="M10" s="199"/>
    </row>
    <row r="11" spans="2:13" ht="15">
      <c r="B11" s="223"/>
      <c r="C11" s="224"/>
      <c r="D11" s="225"/>
      <c r="E11" s="226"/>
      <c r="F11" s="227"/>
      <c r="G11" s="228"/>
      <c r="H11" s="229"/>
      <c r="I11" s="229"/>
      <c r="J11" s="230"/>
      <c r="K11" s="198"/>
      <c r="L11" s="198"/>
      <c r="M11" s="199"/>
    </row>
    <row r="12" spans="2:13" ht="15">
      <c r="B12" s="231" t="s">
        <v>173</v>
      </c>
      <c r="C12" s="232">
        <f>'Quality Criteria'!D7</f>
        <v>0</v>
      </c>
      <c r="D12" s="233"/>
      <c r="E12" s="234"/>
      <c r="F12" s="235"/>
      <c r="G12" s="236"/>
      <c r="H12" s="237"/>
      <c r="I12" s="237"/>
      <c r="J12" s="238"/>
      <c r="K12" s="198"/>
      <c r="L12" s="198"/>
      <c r="M12" s="199"/>
    </row>
    <row r="13" spans="2:13" ht="15.75" thickBot="1">
      <c r="B13" s="239" t="s">
        <v>174</v>
      </c>
      <c r="C13" s="240">
        <f>'Price Criteria'!C7</f>
        <v>0</v>
      </c>
      <c r="D13" s="233"/>
      <c r="E13" s="218" t="s">
        <v>175</v>
      </c>
      <c r="F13" s="241"/>
      <c r="G13" s="242">
        <v>0</v>
      </c>
      <c r="H13" s="198"/>
      <c r="I13" s="198"/>
      <c r="J13" s="198"/>
      <c r="K13" s="198"/>
      <c r="L13" s="198"/>
      <c r="M13" s="199"/>
    </row>
    <row r="14" spans="2:82" ht="15.75" thickBot="1">
      <c r="B14" s="243" t="s">
        <v>176</v>
      </c>
      <c r="C14" s="244"/>
      <c r="D14" s="245"/>
      <c r="E14" s="434" t="str">
        <f>Instructions!L3</f>
        <v>Tenderer's name</v>
      </c>
      <c r="F14" s="435"/>
      <c r="G14" s="436"/>
      <c r="H14" s="434" t="str">
        <f>Instructions!L4</f>
        <v>Tenderer's name</v>
      </c>
      <c r="I14" s="435"/>
      <c r="J14" s="436"/>
      <c r="K14" s="434" t="str">
        <f>Instructions!L5</f>
        <v>Tenderer's name</v>
      </c>
      <c r="L14" s="435"/>
      <c r="M14" s="436"/>
      <c r="N14" s="434" t="str">
        <f>Instructions!L6</f>
        <v>Tenderer's name</v>
      </c>
      <c r="O14" s="435"/>
      <c r="P14" s="436"/>
      <c r="Q14" s="434" t="str">
        <f>Instructions!L7</f>
        <v>Tenderer's name</v>
      </c>
      <c r="R14" s="435"/>
      <c r="S14" s="436"/>
      <c r="T14" s="434" t="str">
        <f>Instructions!L8</f>
        <v>Tenderer's name</v>
      </c>
      <c r="U14" s="435"/>
      <c r="V14" s="436"/>
      <c r="W14" s="434" t="str">
        <f>Instructions!L9</f>
        <v>Tenderer's name</v>
      </c>
      <c r="X14" s="435"/>
      <c r="Y14" s="436"/>
      <c r="Z14" s="434" t="str">
        <f>Instructions!L10</f>
        <v>Tenderer's name</v>
      </c>
      <c r="AA14" s="435"/>
      <c r="AB14" s="436"/>
      <c r="AC14" s="434" t="str">
        <f>Instructions!L11</f>
        <v>Tenderer's name</v>
      </c>
      <c r="AD14" s="435"/>
      <c r="AE14" s="436"/>
      <c r="AF14" s="434" t="str">
        <f>Instructions!L12</f>
        <v>Tenderer's name</v>
      </c>
      <c r="AG14" s="435"/>
      <c r="AH14" s="436"/>
      <c r="AI14" s="426" t="str">
        <f>Instructions!L13</f>
        <v>Tenderer's name</v>
      </c>
      <c r="AJ14" s="427"/>
      <c r="AK14" s="427"/>
      <c r="AL14" s="426" t="str">
        <f>Instructions!L14</f>
        <v>Tenderer's name</v>
      </c>
      <c r="AM14" s="427"/>
      <c r="AN14" s="427"/>
      <c r="AO14" s="426" t="str">
        <f>Instructions!L15</f>
        <v>Tenderer's name</v>
      </c>
      <c r="AP14" s="427"/>
      <c r="AQ14" s="427"/>
      <c r="AR14" s="426" t="str">
        <f>Instructions!L16</f>
        <v>Tenderer's name</v>
      </c>
      <c r="AS14" s="427"/>
      <c r="AT14" s="427"/>
      <c r="AU14" s="426" t="str">
        <f>Instructions!L17</f>
        <v>Tenderer's name</v>
      </c>
      <c r="AV14" s="427"/>
      <c r="AW14" s="427"/>
      <c r="AX14" s="426" t="str">
        <f>Instructions!L18</f>
        <v>Tenderer's name</v>
      </c>
      <c r="AY14" s="427"/>
      <c r="AZ14" s="427"/>
      <c r="BA14" s="426" t="str">
        <f>Instructions!L19</f>
        <v>Tenderer's name</v>
      </c>
      <c r="BB14" s="427"/>
      <c r="BC14" s="427"/>
      <c r="BD14" s="426" t="str">
        <f>Instructions!L20</f>
        <v>Tenderer's name</v>
      </c>
      <c r="BE14" s="427"/>
      <c r="BF14" s="427"/>
      <c r="BG14" s="426" t="str">
        <f>Instructions!L21</f>
        <v>Tenderer's name</v>
      </c>
      <c r="BH14" s="427"/>
      <c r="BI14" s="427"/>
      <c r="BJ14" s="426" t="str">
        <f>Instructions!L22</f>
        <v>Tenderer's name</v>
      </c>
      <c r="BK14" s="427"/>
      <c r="BL14" s="427"/>
      <c r="BM14" s="426" t="str">
        <f>Instructions!L23</f>
        <v>Tenderer's name</v>
      </c>
      <c r="BN14" s="427"/>
      <c r="BO14" s="427"/>
      <c r="BP14" s="426" t="str">
        <f>Instructions!L24</f>
        <v>Tenderer's name</v>
      </c>
      <c r="BQ14" s="427"/>
      <c r="BR14" s="427"/>
      <c r="BS14" s="426" t="str">
        <f>Instructions!L25</f>
        <v>Tenderer's name</v>
      </c>
      <c r="BT14" s="427"/>
      <c r="BU14" s="427"/>
      <c r="BV14" s="426" t="str">
        <f>Instructions!L26</f>
        <v>Tenderer's name</v>
      </c>
      <c r="BW14" s="427"/>
      <c r="BX14" s="427"/>
      <c r="BY14" s="426" t="str">
        <f>Instructions!L27</f>
        <v>Tenderer's name</v>
      </c>
      <c r="BZ14" s="427"/>
      <c r="CA14" s="427"/>
      <c r="CB14" s="426"/>
      <c r="CC14" s="427"/>
      <c r="CD14" s="427"/>
    </row>
    <row r="15" spans="2:34" ht="51">
      <c r="B15" s="246" t="s">
        <v>177</v>
      </c>
      <c r="C15" s="247" t="s">
        <v>178</v>
      </c>
      <c r="D15" s="248" t="s">
        <v>179</v>
      </c>
      <c r="E15" s="249" t="s">
        <v>180</v>
      </c>
      <c r="F15" s="250" t="s">
        <v>88</v>
      </c>
      <c r="G15" s="251" t="s">
        <v>89</v>
      </c>
      <c r="H15" s="252" t="s">
        <v>180</v>
      </c>
      <c r="I15" s="250" t="s">
        <v>88</v>
      </c>
      <c r="J15" s="248" t="s">
        <v>89</v>
      </c>
      <c r="K15" s="252" t="s">
        <v>180</v>
      </c>
      <c r="L15" s="250" t="s">
        <v>88</v>
      </c>
      <c r="M15" s="248" t="s">
        <v>89</v>
      </c>
      <c r="N15" s="253" t="s">
        <v>180</v>
      </c>
      <c r="O15" s="254" t="s">
        <v>88</v>
      </c>
      <c r="P15" s="255" t="s">
        <v>89</v>
      </c>
      <c r="Q15" s="253" t="s">
        <v>180</v>
      </c>
      <c r="R15" s="254" t="s">
        <v>88</v>
      </c>
      <c r="S15" s="255" t="s">
        <v>89</v>
      </c>
      <c r="T15" s="253" t="s">
        <v>180</v>
      </c>
      <c r="U15" s="254" t="s">
        <v>88</v>
      </c>
      <c r="V15" s="255" t="s">
        <v>89</v>
      </c>
      <c r="W15" s="253" t="s">
        <v>180</v>
      </c>
      <c r="X15" s="254" t="s">
        <v>88</v>
      </c>
      <c r="Y15" s="255" t="s">
        <v>89</v>
      </c>
      <c r="Z15" s="253" t="s">
        <v>180</v>
      </c>
      <c r="AA15" s="254" t="s">
        <v>88</v>
      </c>
      <c r="AB15" s="255" t="s">
        <v>89</v>
      </c>
      <c r="AC15" s="253" t="s">
        <v>180</v>
      </c>
      <c r="AD15" s="254" t="s">
        <v>88</v>
      </c>
      <c r="AE15" s="255" t="s">
        <v>89</v>
      </c>
      <c r="AF15" s="253" t="s">
        <v>180</v>
      </c>
      <c r="AG15" s="254" t="s">
        <v>88</v>
      </c>
      <c r="AH15" s="255" t="s">
        <v>89</v>
      </c>
    </row>
    <row r="16" spans="2:34" ht="15">
      <c r="B16" s="256" t="str">
        <f>'[1]Quality Criteria'!C12</f>
        <v>Functionality</v>
      </c>
      <c r="C16" s="257">
        <v>0</v>
      </c>
      <c r="D16" s="402">
        <f>'Quality Criteria'!D12</f>
        <v>0</v>
      </c>
      <c r="E16" s="259" t="str">
        <f aca="true" t="shared" si="0" ref="E16:E22">IF(F16&lt;$C16,"No","Yes")</f>
        <v>Yes</v>
      </c>
      <c r="F16" s="260">
        <f>'Quality Criteria'!H12</f>
        <v>0</v>
      </c>
      <c r="G16" s="261">
        <f aca="true" t="shared" si="1" ref="G16:G22">(F16/4)*$D16</f>
        <v>0</v>
      </c>
      <c r="H16" s="259" t="str">
        <f aca="true" t="shared" si="2" ref="H16:H22">IF(I16&lt;$C16,"No","Yes")</f>
        <v>Yes</v>
      </c>
      <c r="I16" s="260">
        <f>'Quality Criteria'!K12</f>
        <v>0</v>
      </c>
      <c r="J16" s="261">
        <f aca="true" t="shared" si="3" ref="J16:J22">(I16/4)*$D16</f>
        <v>0</v>
      </c>
      <c r="K16" s="259" t="str">
        <f aca="true" t="shared" si="4" ref="K16:K22">IF(L16&lt;$C16,"No","Yes")</f>
        <v>Yes</v>
      </c>
      <c r="L16" s="260">
        <f>'Quality Criteria'!N12</f>
        <v>0</v>
      </c>
      <c r="M16" s="261">
        <f aca="true" t="shared" si="5" ref="M16:M22">(L16/4)*$D16</f>
        <v>0</v>
      </c>
      <c r="N16" s="259" t="str">
        <f aca="true" t="shared" si="6" ref="N16:N22">IF(O16&lt;$C16,"No","Yes")</f>
        <v>Yes</v>
      </c>
      <c r="O16" s="260">
        <f>'Quality Criteria'!Q12</f>
        <v>0</v>
      </c>
      <c r="P16" s="261">
        <f aca="true" t="shared" si="7" ref="P16:P22">(O16/4)*$D16</f>
        <v>0</v>
      </c>
      <c r="Q16" s="259" t="str">
        <f aca="true" t="shared" si="8" ref="Q16:Q22">IF(R16&lt;$C16,"No","Yes")</f>
        <v>Yes</v>
      </c>
      <c r="R16" s="260">
        <f>'Quality Criteria'!T12</f>
        <v>0</v>
      </c>
      <c r="S16" s="261">
        <f aca="true" t="shared" si="9" ref="S16:S22">(R16/4)*$D16</f>
        <v>0</v>
      </c>
      <c r="T16" s="259" t="str">
        <f aca="true" t="shared" si="10" ref="T16:T22">IF(U16&lt;$C16,"No","Yes")</f>
        <v>Yes</v>
      </c>
      <c r="U16" s="260">
        <f>'Quality Criteria'!W12</f>
        <v>0</v>
      </c>
      <c r="V16" s="261">
        <f aca="true" t="shared" si="11" ref="V16:V22">(U16/4)*$D16</f>
        <v>0</v>
      </c>
      <c r="W16" s="259" t="str">
        <f aca="true" t="shared" si="12" ref="W16:W22">IF(X16&lt;$C16,"No","Yes")</f>
        <v>Yes</v>
      </c>
      <c r="X16" s="260">
        <f>'Quality Criteria'!Z12</f>
        <v>0</v>
      </c>
      <c r="Y16" s="261">
        <f aca="true" t="shared" si="13" ref="Y16:Y22">(X16/4)*$D16</f>
        <v>0</v>
      </c>
      <c r="Z16" s="259" t="str">
        <f aca="true" t="shared" si="14" ref="Z16:Z22">IF(AA16&lt;$C16,"No","Yes")</f>
        <v>Yes</v>
      </c>
      <c r="AA16" s="260">
        <f>'Quality Criteria'!AC12</f>
        <v>0</v>
      </c>
      <c r="AB16" s="261">
        <f aca="true" t="shared" si="15" ref="AB16:AB22">(AA16/4)*$D16</f>
        <v>0</v>
      </c>
      <c r="AC16" s="259" t="str">
        <f aca="true" t="shared" si="16" ref="AC16:AC22">IF(AD16&lt;$C16,"No","Yes")</f>
        <v>Yes</v>
      </c>
      <c r="AD16" s="260">
        <f>'Quality Criteria'!AF12</f>
        <v>0</v>
      </c>
      <c r="AE16" s="261">
        <f aca="true" t="shared" si="17" ref="AE16:AE22">(AD16/4)*$D16</f>
        <v>0</v>
      </c>
      <c r="AF16" s="259" t="str">
        <f aca="true" t="shared" si="18" ref="AF16:AF22">IF(AG16&lt;$C16,"No","Yes")</f>
        <v>Yes</v>
      </c>
      <c r="AG16" s="260">
        <f>'Quality Criteria'!AI12</f>
        <v>0</v>
      </c>
      <c r="AH16" s="261">
        <f aca="true" t="shared" si="19" ref="AH16:AH22">(AG16/4)*$D16</f>
        <v>0</v>
      </c>
    </row>
    <row r="17" spans="2:34" ht="15">
      <c r="B17" s="256" t="str">
        <f>'[1]Quality Criteria'!C16</f>
        <v>Methodology</v>
      </c>
      <c r="C17" s="257">
        <v>0</v>
      </c>
      <c r="D17" s="258">
        <f>'Quality Criteria'!D16</f>
        <v>0</v>
      </c>
      <c r="E17" s="259" t="str">
        <f t="shared" si="0"/>
        <v>Yes</v>
      </c>
      <c r="F17" s="260">
        <f>'Quality Criteria'!H16</f>
        <v>0</v>
      </c>
      <c r="G17" s="261">
        <f t="shared" si="1"/>
        <v>0</v>
      </c>
      <c r="H17" s="259" t="str">
        <f t="shared" si="2"/>
        <v>Yes</v>
      </c>
      <c r="I17" s="260">
        <f>'Quality Criteria'!K16</f>
        <v>0</v>
      </c>
      <c r="J17" s="261">
        <f t="shared" si="3"/>
        <v>0</v>
      </c>
      <c r="K17" s="259" t="str">
        <f t="shared" si="4"/>
        <v>Yes</v>
      </c>
      <c r="L17" s="260">
        <f>'Quality Criteria'!N16</f>
        <v>0</v>
      </c>
      <c r="M17" s="261">
        <f t="shared" si="5"/>
        <v>0</v>
      </c>
      <c r="N17" s="259" t="str">
        <f t="shared" si="6"/>
        <v>Yes</v>
      </c>
      <c r="O17" s="260">
        <f>'Quality Criteria'!Q16</f>
        <v>0</v>
      </c>
      <c r="P17" s="261">
        <f t="shared" si="7"/>
        <v>0</v>
      </c>
      <c r="Q17" s="259" t="str">
        <f t="shared" si="8"/>
        <v>Yes</v>
      </c>
      <c r="R17" s="260">
        <f>'Quality Criteria'!T16</f>
        <v>0</v>
      </c>
      <c r="S17" s="261">
        <f t="shared" si="9"/>
        <v>0</v>
      </c>
      <c r="T17" s="259" t="str">
        <f t="shared" si="10"/>
        <v>Yes</v>
      </c>
      <c r="U17" s="260">
        <f>'Quality Criteria'!W16</f>
        <v>0</v>
      </c>
      <c r="V17" s="261">
        <f t="shared" si="11"/>
        <v>0</v>
      </c>
      <c r="W17" s="259" t="str">
        <f t="shared" si="12"/>
        <v>Yes</v>
      </c>
      <c r="X17" s="260">
        <f>'Quality Criteria'!Z16</f>
        <v>0</v>
      </c>
      <c r="Y17" s="261">
        <f t="shared" si="13"/>
        <v>0</v>
      </c>
      <c r="Z17" s="259" t="str">
        <f t="shared" si="14"/>
        <v>Yes</v>
      </c>
      <c r="AA17" s="260">
        <f>'Quality Criteria'!AC16</f>
        <v>0</v>
      </c>
      <c r="AB17" s="261">
        <f t="shared" si="15"/>
        <v>0</v>
      </c>
      <c r="AC17" s="259" t="str">
        <f t="shared" si="16"/>
        <v>Yes</v>
      </c>
      <c r="AD17" s="260">
        <f>'Quality Criteria'!AF16</f>
        <v>0</v>
      </c>
      <c r="AE17" s="261">
        <f t="shared" si="17"/>
        <v>0</v>
      </c>
      <c r="AF17" s="259" t="str">
        <f t="shared" si="18"/>
        <v>Yes</v>
      </c>
      <c r="AG17" s="260">
        <f>'Quality Criteria'!AI16</f>
        <v>0</v>
      </c>
      <c r="AH17" s="261">
        <f t="shared" si="19"/>
        <v>0</v>
      </c>
    </row>
    <row r="18" spans="2:34" ht="15">
      <c r="B18" s="256" t="str">
        <f>'[1]Quality Criteria'!C20</f>
        <v>Innovation</v>
      </c>
      <c r="C18" s="257">
        <v>0</v>
      </c>
      <c r="D18" s="258">
        <f>'Quality Criteria'!D20</f>
        <v>0</v>
      </c>
      <c r="E18" s="259" t="str">
        <f t="shared" si="0"/>
        <v>Yes</v>
      </c>
      <c r="F18" s="260">
        <f>'Quality Criteria'!H20</f>
        <v>0</v>
      </c>
      <c r="G18" s="261">
        <f t="shared" si="1"/>
        <v>0</v>
      </c>
      <c r="H18" s="259" t="str">
        <f t="shared" si="2"/>
        <v>Yes</v>
      </c>
      <c r="I18" s="260">
        <f>'Quality Criteria'!K20</f>
        <v>0</v>
      </c>
      <c r="J18" s="261">
        <f t="shared" si="3"/>
        <v>0</v>
      </c>
      <c r="K18" s="259" t="str">
        <f t="shared" si="4"/>
        <v>Yes</v>
      </c>
      <c r="L18" s="260">
        <f>'Quality Criteria'!N20</f>
        <v>0</v>
      </c>
      <c r="M18" s="261">
        <f t="shared" si="5"/>
        <v>0</v>
      </c>
      <c r="N18" s="259" t="str">
        <f t="shared" si="6"/>
        <v>Yes</v>
      </c>
      <c r="O18" s="260">
        <f>'Quality Criteria'!Q20</f>
        <v>0</v>
      </c>
      <c r="P18" s="261">
        <f t="shared" si="7"/>
        <v>0</v>
      </c>
      <c r="Q18" s="259" t="str">
        <f t="shared" si="8"/>
        <v>Yes</v>
      </c>
      <c r="R18" s="260">
        <f>'Quality Criteria'!T20</f>
        <v>0</v>
      </c>
      <c r="S18" s="261">
        <f t="shared" si="9"/>
        <v>0</v>
      </c>
      <c r="T18" s="259" t="str">
        <f t="shared" si="10"/>
        <v>Yes</v>
      </c>
      <c r="U18" s="260">
        <f>'Quality Criteria'!W20</f>
        <v>0</v>
      </c>
      <c r="V18" s="261">
        <f t="shared" si="11"/>
        <v>0</v>
      </c>
      <c r="W18" s="259" t="str">
        <f t="shared" si="12"/>
        <v>Yes</v>
      </c>
      <c r="X18" s="260">
        <f>'Quality Criteria'!Z20</f>
        <v>0</v>
      </c>
      <c r="Y18" s="261">
        <f t="shared" si="13"/>
        <v>0</v>
      </c>
      <c r="Z18" s="259" t="str">
        <f t="shared" si="14"/>
        <v>Yes</v>
      </c>
      <c r="AA18" s="260">
        <f>'Quality Criteria'!AC20</f>
        <v>0</v>
      </c>
      <c r="AB18" s="261">
        <f t="shared" si="15"/>
        <v>0</v>
      </c>
      <c r="AC18" s="259" t="str">
        <f t="shared" si="16"/>
        <v>Yes</v>
      </c>
      <c r="AD18" s="260">
        <f>'Quality Criteria'!AF20</f>
        <v>0</v>
      </c>
      <c r="AE18" s="261">
        <f t="shared" si="17"/>
        <v>0</v>
      </c>
      <c r="AF18" s="259" t="str">
        <f t="shared" si="18"/>
        <v>Yes</v>
      </c>
      <c r="AG18" s="260">
        <f>'Quality Criteria'!AI20</f>
        <v>0</v>
      </c>
      <c r="AH18" s="261">
        <f t="shared" si="19"/>
        <v>0</v>
      </c>
    </row>
    <row r="19" spans="2:34" ht="12.75" customHeight="1">
      <c r="B19" s="256" t="str">
        <f>'[1]Quality Criteria'!C24</f>
        <v>Maintainability</v>
      </c>
      <c r="C19" s="257">
        <v>0</v>
      </c>
      <c r="D19" s="258">
        <f>'Quality Criteria'!D24</f>
        <v>0</v>
      </c>
      <c r="E19" s="259" t="str">
        <f t="shared" si="0"/>
        <v>Yes</v>
      </c>
      <c r="F19" s="260">
        <f>'Quality Criteria'!H24</f>
        <v>0</v>
      </c>
      <c r="G19" s="261">
        <f t="shared" si="1"/>
        <v>0</v>
      </c>
      <c r="H19" s="259" t="str">
        <f t="shared" si="2"/>
        <v>Yes</v>
      </c>
      <c r="I19" s="260">
        <f>'Quality Criteria'!K24</f>
        <v>0</v>
      </c>
      <c r="J19" s="261">
        <f t="shared" si="3"/>
        <v>0</v>
      </c>
      <c r="K19" s="259" t="str">
        <f t="shared" si="4"/>
        <v>Yes</v>
      </c>
      <c r="L19" s="260">
        <f>'Quality Criteria'!N24</f>
        <v>0</v>
      </c>
      <c r="M19" s="261">
        <f t="shared" si="5"/>
        <v>0</v>
      </c>
      <c r="N19" s="259" t="str">
        <f t="shared" si="6"/>
        <v>Yes</v>
      </c>
      <c r="O19" s="260">
        <f>'Quality Criteria'!Q24</f>
        <v>0</v>
      </c>
      <c r="P19" s="261">
        <f t="shared" si="7"/>
        <v>0</v>
      </c>
      <c r="Q19" s="259" t="str">
        <f t="shared" si="8"/>
        <v>Yes</v>
      </c>
      <c r="R19" s="260">
        <f>'Quality Criteria'!T24</f>
        <v>0</v>
      </c>
      <c r="S19" s="261">
        <f t="shared" si="9"/>
        <v>0</v>
      </c>
      <c r="T19" s="259" t="str">
        <f t="shared" si="10"/>
        <v>Yes</v>
      </c>
      <c r="U19" s="260">
        <f>'Quality Criteria'!W24</f>
        <v>0</v>
      </c>
      <c r="V19" s="261">
        <f t="shared" si="11"/>
        <v>0</v>
      </c>
      <c r="W19" s="259" t="str">
        <f t="shared" si="12"/>
        <v>Yes</v>
      </c>
      <c r="X19" s="260">
        <f>'Quality Criteria'!Z24</f>
        <v>0</v>
      </c>
      <c r="Y19" s="261">
        <f t="shared" si="13"/>
        <v>0</v>
      </c>
      <c r="Z19" s="259" t="str">
        <f t="shared" si="14"/>
        <v>Yes</v>
      </c>
      <c r="AA19" s="260">
        <f>'Quality Criteria'!AC24</f>
        <v>0</v>
      </c>
      <c r="AB19" s="261">
        <f t="shared" si="15"/>
        <v>0</v>
      </c>
      <c r="AC19" s="259" t="str">
        <f t="shared" si="16"/>
        <v>Yes</v>
      </c>
      <c r="AD19" s="260">
        <f>'Quality Criteria'!AF24</f>
        <v>0</v>
      </c>
      <c r="AE19" s="261">
        <f t="shared" si="17"/>
        <v>0</v>
      </c>
      <c r="AF19" s="259" t="str">
        <f t="shared" si="18"/>
        <v>Yes</v>
      </c>
      <c r="AG19" s="260">
        <f>'Quality Criteria'!AI24</f>
        <v>0</v>
      </c>
      <c r="AH19" s="261">
        <f t="shared" si="19"/>
        <v>0</v>
      </c>
    </row>
    <row r="20" spans="2:34" ht="12.75" customHeight="1">
      <c r="B20" s="256" t="str">
        <f>'[1]Quality Criteria'!C28</f>
        <v>After sales assistance and support</v>
      </c>
      <c r="C20" s="257">
        <v>0</v>
      </c>
      <c r="D20" s="258">
        <f>'Quality Criteria'!D28</f>
        <v>0</v>
      </c>
      <c r="E20" s="259" t="str">
        <f t="shared" si="0"/>
        <v>Yes</v>
      </c>
      <c r="F20" s="260">
        <f>'Quality Criteria'!H28</f>
        <v>0</v>
      </c>
      <c r="G20" s="261">
        <f t="shared" si="1"/>
        <v>0</v>
      </c>
      <c r="H20" s="259" t="str">
        <f t="shared" si="2"/>
        <v>Yes</v>
      </c>
      <c r="I20" s="260">
        <f>'Quality Criteria'!K28</f>
        <v>0</v>
      </c>
      <c r="J20" s="261">
        <f t="shared" si="3"/>
        <v>0</v>
      </c>
      <c r="K20" s="259" t="str">
        <f t="shared" si="4"/>
        <v>Yes</v>
      </c>
      <c r="L20" s="260">
        <f>'Quality Criteria'!N28</f>
        <v>0</v>
      </c>
      <c r="M20" s="261">
        <f t="shared" si="5"/>
        <v>0</v>
      </c>
      <c r="N20" s="259" t="str">
        <f t="shared" si="6"/>
        <v>Yes</v>
      </c>
      <c r="O20" s="260">
        <f>'Quality Criteria'!Q28</f>
        <v>0</v>
      </c>
      <c r="P20" s="261">
        <f t="shared" si="7"/>
        <v>0</v>
      </c>
      <c r="Q20" s="259" t="str">
        <f t="shared" si="8"/>
        <v>Yes</v>
      </c>
      <c r="R20" s="260">
        <f>'Quality Criteria'!T28</f>
        <v>0</v>
      </c>
      <c r="S20" s="261">
        <f t="shared" si="9"/>
        <v>0</v>
      </c>
      <c r="T20" s="259" t="str">
        <f t="shared" si="10"/>
        <v>Yes</v>
      </c>
      <c r="U20" s="260">
        <f>'Quality Criteria'!W28</f>
        <v>0</v>
      </c>
      <c r="V20" s="261">
        <f t="shared" si="11"/>
        <v>0</v>
      </c>
      <c r="W20" s="259" t="str">
        <f t="shared" si="12"/>
        <v>Yes</v>
      </c>
      <c r="X20" s="260">
        <f>'Quality Criteria'!Z28</f>
        <v>0</v>
      </c>
      <c r="Y20" s="261">
        <f t="shared" si="13"/>
        <v>0</v>
      </c>
      <c r="Z20" s="259" t="str">
        <f t="shared" si="14"/>
        <v>Yes</v>
      </c>
      <c r="AA20" s="260">
        <f>'Quality Criteria'!AC28</f>
        <v>0</v>
      </c>
      <c r="AB20" s="261">
        <f t="shared" si="15"/>
        <v>0</v>
      </c>
      <c r="AC20" s="259" t="str">
        <f t="shared" si="16"/>
        <v>Yes</v>
      </c>
      <c r="AD20" s="260">
        <f>'Quality Criteria'!AF28</f>
        <v>0</v>
      </c>
      <c r="AE20" s="261">
        <f t="shared" si="17"/>
        <v>0</v>
      </c>
      <c r="AF20" s="259" t="str">
        <f t="shared" si="18"/>
        <v>Yes</v>
      </c>
      <c r="AG20" s="260">
        <f>'Quality Criteria'!AI28</f>
        <v>0</v>
      </c>
      <c r="AH20" s="261">
        <f t="shared" si="19"/>
        <v>0</v>
      </c>
    </row>
    <row r="21" spans="2:34" ht="12.75" customHeight="1">
      <c r="B21" s="256" t="str">
        <f>'[1]Quality Criteria'!C32</f>
        <v>Security</v>
      </c>
      <c r="C21" s="257">
        <v>0</v>
      </c>
      <c r="D21" s="258">
        <f>'Quality Criteria'!D32</f>
        <v>0</v>
      </c>
      <c r="E21" s="259" t="str">
        <f t="shared" si="0"/>
        <v>Yes</v>
      </c>
      <c r="F21" s="260">
        <f>'Quality Criteria'!H32</f>
        <v>0</v>
      </c>
      <c r="G21" s="261">
        <f t="shared" si="1"/>
        <v>0</v>
      </c>
      <c r="H21" s="259" t="str">
        <f t="shared" si="2"/>
        <v>Yes</v>
      </c>
      <c r="I21" s="260">
        <f>'Quality Criteria'!K32</f>
        <v>0</v>
      </c>
      <c r="J21" s="261">
        <f t="shared" si="3"/>
        <v>0</v>
      </c>
      <c r="K21" s="259" t="str">
        <f t="shared" si="4"/>
        <v>Yes</v>
      </c>
      <c r="L21" s="260">
        <f>'Quality Criteria'!N32</f>
        <v>0</v>
      </c>
      <c r="M21" s="261">
        <f t="shared" si="5"/>
        <v>0</v>
      </c>
      <c r="N21" s="259" t="str">
        <f t="shared" si="6"/>
        <v>Yes</v>
      </c>
      <c r="O21" s="260">
        <f>'Quality Criteria'!Q32</f>
        <v>0</v>
      </c>
      <c r="P21" s="261">
        <f t="shared" si="7"/>
        <v>0</v>
      </c>
      <c r="Q21" s="259" t="str">
        <f t="shared" si="8"/>
        <v>Yes</v>
      </c>
      <c r="R21" s="260">
        <f>'Quality Criteria'!T32</f>
        <v>0</v>
      </c>
      <c r="S21" s="261">
        <f t="shared" si="9"/>
        <v>0</v>
      </c>
      <c r="T21" s="259" t="str">
        <f t="shared" si="10"/>
        <v>Yes</v>
      </c>
      <c r="U21" s="260">
        <f>'Quality Criteria'!W32</f>
        <v>0</v>
      </c>
      <c r="V21" s="261">
        <f t="shared" si="11"/>
        <v>0</v>
      </c>
      <c r="W21" s="259" t="str">
        <f t="shared" si="12"/>
        <v>Yes</v>
      </c>
      <c r="X21" s="260">
        <f>'Quality Criteria'!Z32</f>
        <v>0</v>
      </c>
      <c r="Y21" s="261">
        <f t="shared" si="13"/>
        <v>0</v>
      </c>
      <c r="Z21" s="259" t="str">
        <f t="shared" si="14"/>
        <v>Yes</v>
      </c>
      <c r="AA21" s="260">
        <f>'Quality Criteria'!AC32</f>
        <v>0</v>
      </c>
      <c r="AB21" s="261">
        <f t="shared" si="15"/>
        <v>0</v>
      </c>
      <c r="AC21" s="259" t="str">
        <f t="shared" si="16"/>
        <v>Yes</v>
      </c>
      <c r="AD21" s="260">
        <f>'Quality Criteria'!AF32</f>
        <v>0</v>
      </c>
      <c r="AE21" s="261">
        <f t="shared" si="17"/>
        <v>0</v>
      </c>
      <c r="AF21" s="259" t="str">
        <f t="shared" si="18"/>
        <v>Yes</v>
      </c>
      <c r="AG21" s="260">
        <f>'Quality Criteria'!AI32</f>
        <v>0</v>
      </c>
      <c r="AH21" s="261">
        <f t="shared" si="19"/>
        <v>0</v>
      </c>
    </row>
    <row r="22" spans="2:34" ht="15">
      <c r="B22" s="262" t="str">
        <f>'[1]Quality Criteria'!C36</f>
        <v>Sustainability Considerations</v>
      </c>
      <c r="C22" s="263">
        <v>0</v>
      </c>
      <c r="D22" s="264">
        <f>'Quality Criteria'!D36</f>
        <v>0</v>
      </c>
      <c r="E22" s="265" t="str">
        <f t="shared" si="0"/>
        <v>Yes</v>
      </c>
      <c r="F22" s="266">
        <f>'Quality Criteria'!H36</f>
        <v>0</v>
      </c>
      <c r="G22" s="267">
        <f t="shared" si="1"/>
        <v>0</v>
      </c>
      <c r="H22" s="259" t="str">
        <f t="shared" si="2"/>
        <v>Yes</v>
      </c>
      <c r="I22" s="260">
        <f>'Quality Criteria'!K36</f>
        <v>0</v>
      </c>
      <c r="J22" s="267">
        <f t="shared" si="3"/>
        <v>0</v>
      </c>
      <c r="K22" s="259" t="str">
        <f t="shared" si="4"/>
        <v>Yes</v>
      </c>
      <c r="L22" s="260">
        <f>'Quality Criteria'!N36</f>
        <v>0</v>
      </c>
      <c r="M22" s="267">
        <f t="shared" si="5"/>
        <v>0</v>
      </c>
      <c r="N22" s="259" t="str">
        <f t="shared" si="6"/>
        <v>Yes</v>
      </c>
      <c r="O22" s="260">
        <f>'Quality Criteria'!Q36</f>
        <v>0</v>
      </c>
      <c r="P22" s="267">
        <f t="shared" si="7"/>
        <v>0</v>
      </c>
      <c r="Q22" s="259" t="str">
        <f t="shared" si="8"/>
        <v>Yes</v>
      </c>
      <c r="R22" s="260">
        <f>'Quality Criteria'!T36</f>
        <v>0</v>
      </c>
      <c r="S22" s="267">
        <f t="shared" si="9"/>
        <v>0</v>
      </c>
      <c r="T22" s="259" t="str">
        <f t="shared" si="10"/>
        <v>Yes</v>
      </c>
      <c r="U22" s="260">
        <f>'Quality Criteria'!W36</f>
        <v>0</v>
      </c>
      <c r="V22" s="267">
        <f t="shared" si="11"/>
        <v>0</v>
      </c>
      <c r="W22" s="259" t="str">
        <f t="shared" si="12"/>
        <v>Yes</v>
      </c>
      <c r="X22" s="260">
        <f>'Quality Criteria'!Z36</f>
        <v>0</v>
      </c>
      <c r="Y22" s="267">
        <f t="shared" si="13"/>
        <v>0</v>
      </c>
      <c r="Z22" s="259" t="str">
        <f t="shared" si="14"/>
        <v>Yes</v>
      </c>
      <c r="AA22" s="260">
        <f>'Quality Criteria'!AC36</f>
        <v>0</v>
      </c>
      <c r="AB22" s="267">
        <f t="shared" si="15"/>
        <v>0</v>
      </c>
      <c r="AC22" s="259" t="str">
        <f t="shared" si="16"/>
        <v>Yes</v>
      </c>
      <c r="AD22" s="260">
        <f>'Quality Criteria'!AF36</f>
        <v>0</v>
      </c>
      <c r="AE22" s="267">
        <f t="shared" si="17"/>
        <v>0</v>
      </c>
      <c r="AF22" s="259" t="str">
        <f t="shared" si="18"/>
        <v>Yes</v>
      </c>
      <c r="AG22" s="260">
        <f>'Quality Criteria'!AI36</f>
        <v>0</v>
      </c>
      <c r="AH22" s="267">
        <f t="shared" si="19"/>
        <v>0</v>
      </c>
    </row>
    <row r="23" spans="2:34" ht="15">
      <c r="B23" s="268" t="s">
        <v>181</v>
      </c>
      <c r="C23" s="269"/>
      <c r="D23" s="270">
        <f>SUM(D16:D22)</f>
        <v>0</v>
      </c>
      <c r="E23" s="271"/>
      <c r="F23" s="272"/>
      <c r="G23" s="273">
        <f>SUM(G16:G22)</f>
        <v>0</v>
      </c>
      <c r="H23" s="274"/>
      <c r="I23" s="275"/>
      <c r="J23" s="276">
        <f>SUM(J16:J22)</f>
        <v>0</v>
      </c>
      <c r="K23" s="274"/>
      <c r="L23" s="275"/>
      <c r="M23" s="277">
        <f>SUM(M16:M22)</f>
        <v>0</v>
      </c>
      <c r="N23" s="274"/>
      <c r="O23" s="275"/>
      <c r="P23" s="277">
        <f>SUM(P16:P22)</f>
        <v>0</v>
      </c>
      <c r="Q23" s="274"/>
      <c r="R23" s="275"/>
      <c r="S23" s="277">
        <f>SUM(S16:S22)</f>
        <v>0</v>
      </c>
      <c r="T23" s="274"/>
      <c r="U23" s="275"/>
      <c r="V23" s="277">
        <f>SUM(V16:V22)</f>
        <v>0</v>
      </c>
      <c r="W23" s="274"/>
      <c r="X23" s="275"/>
      <c r="Y23" s="277">
        <f>SUM(Y16:Y22)</f>
        <v>0</v>
      </c>
      <c r="Z23" s="274"/>
      <c r="AA23" s="275"/>
      <c r="AB23" s="277">
        <f>SUM(AB16:AB22)</f>
        <v>0</v>
      </c>
      <c r="AC23" s="274"/>
      <c r="AD23" s="275"/>
      <c r="AE23" s="277">
        <f>SUM(AE16:AE22)</f>
        <v>0</v>
      </c>
      <c r="AF23" s="274"/>
      <c r="AG23" s="275"/>
      <c r="AH23" s="277">
        <f>SUM(AH16:AH22)</f>
        <v>0</v>
      </c>
    </row>
    <row r="24" spans="2:34" ht="15">
      <c r="B24" s="278" t="s">
        <v>182</v>
      </c>
      <c r="C24" s="269"/>
      <c r="D24" s="270"/>
      <c r="E24" s="274"/>
      <c r="F24" s="279"/>
      <c r="G24" s="280" t="str">
        <f>IF(G23&lt;$G$13,"No","Yes")</f>
        <v>Yes</v>
      </c>
      <c r="H24" s="274"/>
      <c r="I24" s="275"/>
      <c r="J24" s="280" t="str">
        <f>IF(J23&lt;$G$13,"No","Yes")</f>
        <v>Yes</v>
      </c>
      <c r="K24" s="274"/>
      <c r="L24" s="275"/>
      <c r="M24" s="280" t="str">
        <f>IF(M23&lt;$G$13,"No","Yes")</f>
        <v>Yes</v>
      </c>
      <c r="N24" s="274"/>
      <c r="O24" s="275"/>
      <c r="P24" s="280" t="str">
        <f>IF(P23&lt;$G$13,"No","Yes")</f>
        <v>Yes</v>
      </c>
      <c r="Q24" s="274"/>
      <c r="R24" s="275"/>
      <c r="S24" s="281" t="str">
        <f>IF(S23&lt;$G$13,"No","Yes")</f>
        <v>Yes</v>
      </c>
      <c r="T24" s="274"/>
      <c r="U24" s="275"/>
      <c r="V24" s="280" t="str">
        <f>IF(V23&lt;$G$13,"No","Yes")</f>
        <v>Yes</v>
      </c>
      <c r="W24" s="274"/>
      <c r="X24" s="275"/>
      <c r="Y24" s="281" t="str">
        <f>IF(Y23&lt;$G$13,"No","Yes")</f>
        <v>Yes</v>
      </c>
      <c r="Z24" s="274"/>
      <c r="AA24" s="275"/>
      <c r="AB24" s="281" t="str">
        <f>IF(AB23&lt;$G$13,"No","Yes")</f>
        <v>Yes</v>
      </c>
      <c r="AC24" s="274"/>
      <c r="AD24" s="275"/>
      <c r="AE24" s="281" t="str">
        <f>IF(AE23&lt;$G$13,"No","Yes")</f>
        <v>Yes</v>
      </c>
      <c r="AF24" s="274"/>
      <c r="AG24" s="275"/>
      <c r="AH24" s="281" t="str">
        <f>IF(AH23&lt;$G$13,"No","Yes")</f>
        <v>Yes</v>
      </c>
    </row>
    <row r="25" spans="2:34" ht="15">
      <c r="B25" s="282"/>
      <c r="C25" s="231"/>
      <c r="D25" s="283"/>
      <c r="E25" s="274"/>
      <c r="F25" s="279"/>
      <c r="G25" s="284"/>
      <c r="H25" s="274"/>
      <c r="I25" s="275"/>
      <c r="J25" s="276"/>
      <c r="K25" s="274"/>
      <c r="L25" s="275"/>
      <c r="M25" s="276"/>
      <c r="N25" s="274"/>
      <c r="O25" s="275"/>
      <c r="P25" s="276"/>
      <c r="Q25" s="274"/>
      <c r="R25" s="275"/>
      <c r="S25" s="276"/>
      <c r="T25" s="274"/>
      <c r="U25" s="275"/>
      <c r="V25" s="276"/>
      <c r="W25" s="274"/>
      <c r="X25" s="275"/>
      <c r="Y25" s="276"/>
      <c r="Z25" s="274"/>
      <c r="AA25" s="275"/>
      <c r="AB25" s="276"/>
      <c r="AC25" s="274"/>
      <c r="AD25" s="275"/>
      <c r="AE25" s="276"/>
      <c r="AF25" s="274"/>
      <c r="AG25" s="275"/>
      <c r="AH25" s="276"/>
    </row>
    <row r="26" spans="2:34" ht="18.75" customHeight="1" thickBot="1">
      <c r="B26" s="285" t="s">
        <v>183</v>
      </c>
      <c r="C26" s="286">
        <f>MAX(G23:AH23)</f>
        <v>0</v>
      </c>
      <c r="D26" s="287" t="s">
        <v>184</v>
      </c>
      <c r="E26" s="288"/>
      <c r="F26" s="289"/>
      <c r="G26" s="290">
        <f>IF(G23=$C26,100,G23/$C26*100)</f>
        <v>100</v>
      </c>
      <c r="H26" s="291"/>
      <c r="I26" s="292"/>
      <c r="J26" s="293">
        <f>IF(J23=$C26,100,J23/$C26*100)</f>
        <v>100</v>
      </c>
      <c r="K26" s="288"/>
      <c r="L26" s="294"/>
      <c r="M26" s="293">
        <f>IF(M23=$C26,100,M23/$C26*100)</f>
        <v>100</v>
      </c>
      <c r="N26" s="288"/>
      <c r="O26" s="294"/>
      <c r="P26" s="293">
        <f>IF(P23=$C26,100,P23/$C26*100)</f>
        <v>100</v>
      </c>
      <c r="Q26" s="288"/>
      <c r="R26" s="294"/>
      <c r="S26" s="295">
        <f>IF(S23=$C26,100,S23/$C26*100)</f>
        <v>100</v>
      </c>
      <c r="T26" s="288"/>
      <c r="U26" s="294"/>
      <c r="V26" s="295">
        <f>IF(V23=$C26,100,V23/$C26*100)</f>
        <v>100</v>
      </c>
      <c r="W26" s="288"/>
      <c r="X26" s="294"/>
      <c r="Y26" s="293">
        <f>IF(Y23=$C26,100,Y23/$C26*100)</f>
        <v>100</v>
      </c>
      <c r="Z26" s="288"/>
      <c r="AA26" s="294"/>
      <c r="AB26" s="293">
        <f>IF(AB23=$C26,100,AB23/$C26*100)</f>
        <v>100</v>
      </c>
      <c r="AC26" s="288"/>
      <c r="AD26" s="294"/>
      <c r="AE26" s="293">
        <f>IF(AE23=$C26,100,AE23/$C26*100)</f>
        <v>100</v>
      </c>
      <c r="AF26" s="288"/>
      <c r="AG26" s="294"/>
      <c r="AH26" s="293">
        <f>IF(AH23=$C26,100,AH23/$C26*100)</f>
        <v>100</v>
      </c>
    </row>
    <row r="27" spans="2:34" ht="15">
      <c r="B27" s="296" t="s">
        <v>185</v>
      </c>
      <c r="C27" s="297"/>
      <c r="D27" s="245"/>
      <c r="E27" s="298"/>
      <c r="F27" s="299"/>
      <c r="G27" s="300"/>
      <c r="H27" s="244"/>
      <c r="I27" s="297"/>
      <c r="J27" s="245"/>
      <c r="K27" s="301"/>
      <c r="L27" s="297"/>
      <c r="M27" s="245"/>
      <c r="N27" s="302"/>
      <c r="O27" s="299"/>
      <c r="P27" s="300"/>
      <c r="Q27" s="302"/>
      <c r="R27" s="299"/>
      <c r="S27" s="300"/>
      <c r="T27" s="302"/>
      <c r="U27" s="299"/>
      <c r="V27" s="300"/>
      <c r="W27" s="302"/>
      <c r="X27" s="299"/>
      <c r="Y27" s="300"/>
      <c r="Z27" s="302"/>
      <c r="AA27" s="299"/>
      <c r="AB27" s="300"/>
      <c r="AC27" s="303"/>
      <c r="AD27" s="299"/>
      <c r="AE27" s="300"/>
      <c r="AF27" s="302"/>
      <c r="AG27" s="299"/>
      <c r="AH27" s="300"/>
    </row>
    <row r="28" spans="2:34" ht="15">
      <c r="B28" s="304" t="s">
        <v>186</v>
      </c>
      <c r="C28" s="299" t="s">
        <v>187</v>
      </c>
      <c r="D28" s="300"/>
      <c r="E28" s="305" t="str">
        <f>E14&amp;" price = "</f>
        <v>Tenderer's name price = </v>
      </c>
      <c r="F28" s="306"/>
      <c r="G28" s="307">
        <f>'Price Criteria'!F36</f>
        <v>0</v>
      </c>
      <c r="H28" s="308" t="str">
        <f>H14&amp;" price = "</f>
        <v>Tenderer's name price = </v>
      </c>
      <c r="I28" s="309"/>
      <c r="J28" s="307">
        <f>'Price Criteria'!I36</f>
        <v>0</v>
      </c>
      <c r="K28" s="308" t="str">
        <f>K14&amp;" price = "</f>
        <v>Tenderer's name price = </v>
      </c>
      <c r="L28" s="309"/>
      <c r="M28" s="307">
        <f>'Price Criteria'!L36</f>
        <v>0</v>
      </c>
      <c r="N28" s="308" t="str">
        <f>N14&amp;" price = "</f>
        <v>Tenderer's name price = </v>
      </c>
      <c r="O28" s="309"/>
      <c r="P28" s="307">
        <f>'Price Criteria'!O36</f>
        <v>0</v>
      </c>
      <c r="Q28" s="308" t="str">
        <f>Q14&amp;" price = "</f>
        <v>Tenderer's name price = </v>
      </c>
      <c r="R28" s="306"/>
      <c r="S28" s="307">
        <f>'Price Criteria'!R36</f>
        <v>0</v>
      </c>
      <c r="T28" s="308" t="str">
        <f>T14&amp;" price = "</f>
        <v>Tenderer's name price = </v>
      </c>
      <c r="U28" s="306"/>
      <c r="V28" s="307">
        <f>'Price Criteria'!U36</f>
        <v>0</v>
      </c>
      <c r="W28" s="308" t="str">
        <f>W14&amp;" price = "</f>
        <v>Tenderer's name price = </v>
      </c>
      <c r="X28" s="309"/>
      <c r="Y28" s="307">
        <f>'Price Criteria'!X36</f>
        <v>0</v>
      </c>
      <c r="Z28" s="308" t="str">
        <f>Z14&amp;" price = "</f>
        <v>Tenderer's name price = </v>
      </c>
      <c r="AA28" s="306"/>
      <c r="AB28" s="307">
        <f>'Price Criteria'!AA36</f>
        <v>0</v>
      </c>
      <c r="AC28" s="308" t="str">
        <f>AC14&amp;" price = "</f>
        <v>Tenderer's name price = </v>
      </c>
      <c r="AD28" s="306"/>
      <c r="AE28" s="307">
        <f>'Price Criteria'!AD36</f>
        <v>0</v>
      </c>
      <c r="AF28" s="308" t="str">
        <f>AF14&amp;" price = "</f>
        <v>Tenderer's name price = </v>
      </c>
      <c r="AG28" s="306"/>
      <c r="AH28" s="307">
        <f>'Price Criteria'!AG36</f>
        <v>0</v>
      </c>
    </row>
    <row r="29" spans="2:34" ht="15">
      <c r="B29" s="310" t="s">
        <v>188</v>
      </c>
      <c r="C29" s="311">
        <f>SMALL(G28:AH28,IF(COUNTIF(G28:AH28,"&gt;0")=0,COUNTIF(G28:AH28,0),COUNTIF(G28:AH28,0)+1))</f>
        <v>0</v>
      </c>
      <c r="D29" s="312" t="s">
        <v>184</v>
      </c>
      <c r="E29" s="313" t="str">
        <f>E14&amp;" price score ="</f>
        <v>Tenderer's name price score =</v>
      </c>
      <c r="F29" s="306"/>
      <c r="G29" s="314">
        <f>IF(G28=$C29,100,IF(G28=0,"0",$C29/G28*100))</f>
        <v>100</v>
      </c>
      <c r="H29" s="315" t="str">
        <f>H14&amp;" price score ="</f>
        <v>Tenderer's name price score =</v>
      </c>
      <c r="I29" s="316"/>
      <c r="J29" s="314">
        <f>IF(J28=$C29,100,IF(J28=0,"0",$C29/J28*100))</f>
        <v>100</v>
      </c>
      <c r="K29" s="317" t="str">
        <f>K14&amp;" price score ="</f>
        <v>Tenderer's name price score =</v>
      </c>
      <c r="L29" s="318"/>
      <c r="M29" s="319">
        <f>IF(M28=$C29,100,IF(M28=0,"0",$C29/M28*100))</f>
        <v>100</v>
      </c>
      <c r="N29" s="317" t="str">
        <f>N14&amp;" price score ="</f>
        <v>Tenderer's name price score =</v>
      </c>
      <c r="O29" s="318"/>
      <c r="P29" s="319">
        <f>IF(P28=$C29,100,IF(P28=0,"0",$C29/P28*100))</f>
        <v>100</v>
      </c>
      <c r="Q29" s="317" t="str">
        <f>Q14&amp;" price score ="</f>
        <v>Tenderer's name price score =</v>
      </c>
      <c r="R29" s="320"/>
      <c r="S29" s="319">
        <f>IF(S28=$C29,100,IF(S28=0,"0",$C29/S28*100))</f>
        <v>100</v>
      </c>
      <c r="T29" s="317" t="str">
        <f>T14&amp;" price score ="</f>
        <v>Tenderer's name price score =</v>
      </c>
      <c r="U29" s="320"/>
      <c r="V29" s="319">
        <f>IF(V28=$C29,100,IF(V28=0,"0",$C29/V28*100))</f>
        <v>100</v>
      </c>
      <c r="W29" s="317" t="str">
        <f>W14&amp;" price score ="</f>
        <v>Tenderer's name price score =</v>
      </c>
      <c r="X29" s="318"/>
      <c r="Y29" s="319">
        <f>IF(Y28=$C29,100,IF(Y28=0,"0",$C29/Y28*100))</f>
        <v>100</v>
      </c>
      <c r="Z29" s="317" t="str">
        <f>Z14&amp;" price score ="</f>
        <v>Tenderer's name price score =</v>
      </c>
      <c r="AA29" s="320"/>
      <c r="AB29" s="319">
        <f>IF(AB28=$C29,100,IF(AB28=0,"0",$C29/AB28*100))</f>
        <v>100</v>
      </c>
      <c r="AC29" s="317" t="str">
        <f>AC14&amp;" price score ="</f>
        <v>Tenderer's name price score =</v>
      </c>
      <c r="AD29" s="320"/>
      <c r="AE29" s="319">
        <f>IF(AE28=$C29,100,IF(AE28=0,"0",$C29/AE28*100))</f>
        <v>100</v>
      </c>
      <c r="AF29" s="317" t="str">
        <f>AF14&amp;" price score ="</f>
        <v>Tenderer's name price score =</v>
      </c>
      <c r="AG29" s="320"/>
      <c r="AH29" s="319">
        <f>IF(AH28=$C29,100,IF(AH28=0,"0",$C29/AH28*100))</f>
        <v>100</v>
      </c>
    </row>
    <row r="30" spans="2:34" ht="15">
      <c r="B30" s="321"/>
      <c r="C30" s="322"/>
      <c r="D30" s="323" t="s">
        <v>189</v>
      </c>
      <c r="E30" s="324"/>
      <c r="F30" s="325" t="str">
        <f>$C$12&amp;"% x "&amp;TEXT(G26,"0.0")&amp;" = "</f>
        <v>0% x 100.0 = </v>
      </c>
      <c r="G30" s="273">
        <f>(G26/100)*$C$12</f>
        <v>0</v>
      </c>
      <c r="H30" s="326"/>
      <c r="I30" s="325" t="str">
        <f>$C$12&amp;"% x "&amp;TEXT(J26,"0.0")&amp;" = "</f>
        <v>0% x 100.0 = </v>
      </c>
      <c r="J30" s="273">
        <f>(J26/100)*$C$12</f>
        <v>0</v>
      </c>
      <c r="K30" s="327"/>
      <c r="L30" s="325" t="str">
        <f>$C$12&amp;"% x "&amp;TEXT(M26,"0.0")&amp;" = "</f>
        <v>0% x 100.0 = </v>
      </c>
      <c r="M30" s="273">
        <f>(M26/100)*$C$12</f>
        <v>0</v>
      </c>
      <c r="N30" s="327"/>
      <c r="O30" s="325" t="str">
        <f>$C$12&amp;"% x "&amp;TEXT(P26,"0.0")&amp;" = "</f>
        <v>0% x 100.0 = </v>
      </c>
      <c r="P30" s="273">
        <f>(P26/100)*$C$12</f>
        <v>0</v>
      </c>
      <c r="Q30" s="327"/>
      <c r="R30" s="325" t="str">
        <f>$C$12&amp;"% x "&amp;TEXT(S26,"0.0")&amp;" = "</f>
        <v>0% x 100.0 = </v>
      </c>
      <c r="S30" s="273">
        <f>(S26/100)*$C$12</f>
        <v>0</v>
      </c>
      <c r="T30" s="327"/>
      <c r="U30" s="325" t="str">
        <f>$C$12&amp;"% x "&amp;TEXT(V26,"0.0")&amp;" = "</f>
        <v>0% x 100.0 = </v>
      </c>
      <c r="V30" s="273">
        <f>(V26/100)*$C$12</f>
        <v>0</v>
      </c>
      <c r="W30" s="327"/>
      <c r="X30" s="325" t="str">
        <f>$C$12&amp;"% x "&amp;TEXT(Y26,"0.0")&amp;" = "</f>
        <v>0% x 100.0 = </v>
      </c>
      <c r="Y30" s="273">
        <f>(Y26/100)*$C$12</f>
        <v>0</v>
      </c>
      <c r="Z30" s="327"/>
      <c r="AA30" s="325" t="str">
        <f>$C$12&amp;"% x "&amp;TEXT(AB26,"0.0")&amp;" = "</f>
        <v>0% x 100.0 = </v>
      </c>
      <c r="AB30" s="273">
        <f>(AB26/100)*$C$12</f>
        <v>0</v>
      </c>
      <c r="AC30" s="327"/>
      <c r="AD30" s="325" t="str">
        <f>$C$12&amp;"% x "&amp;TEXT(AE26,"0.0")&amp;" = "</f>
        <v>0% x 100.0 = </v>
      </c>
      <c r="AE30" s="273">
        <f>(AE26/100)*$C$12</f>
        <v>0</v>
      </c>
      <c r="AF30" s="327"/>
      <c r="AG30" s="325" t="str">
        <f>$C$12&amp;"% x "&amp;TEXT(AH26,"0.0")&amp;" = "</f>
        <v>0% x 100.0 = </v>
      </c>
      <c r="AH30" s="273">
        <f>(AH26/100)*$C$12</f>
        <v>0</v>
      </c>
    </row>
    <row r="31" spans="2:34" ht="11.25" customHeight="1">
      <c r="B31" s="328"/>
      <c r="C31" s="329"/>
      <c r="D31" s="330" t="s">
        <v>190</v>
      </c>
      <c r="E31" s="331"/>
      <c r="F31" s="325" t="str">
        <f>$C$13&amp;"% x "&amp;TEXT(G29,"0.0")&amp;" = "</f>
        <v>0% x 100.0 = </v>
      </c>
      <c r="G31" s="273">
        <f>(G29/100)*$C$13</f>
        <v>0</v>
      </c>
      <c r="H31" s="332"/>
      <c r="I31" s="333" t="str">
        <f>$C$13&amp;"% x "&amp;TEXT(J29,"0.0")&amp;" = "</f>
        <v>0% x 100.0 = </v>
      </c>
      <c r="J31" s="334">
        <f>(J29/100)*$C$13</f>
        <v>0</v>
      </c>
      <c r="K31" s="335"/>
      <c r="L31" s="336" t="str">
        <f>$C$13&amp;"% x "&amp;TEXT(M29,"0.0")&amp;" = "</f>
        <v>0% x 100.0 = </v>
      </c>
      <c r="M31" s="273">
        <f>(M29/100)*$C$13</f>
        <v>0</v>
      </c>
      <c r="N31" s="335"/>
      <c r="O31" s="336" t="str">
        <f>$C$13&amp;"% x "&amp;TEXT(P29,"0.0")&amp;" = "</f>
        <v>0% x 100.0 = </v>
      </c>
      <c r="P31" s="273">
        <f>(P29/100)*$C$13</f>
        <v>0</v>
      </c>
      <c r="Q31" s="335"/>
      <c r="R31" s="336" t="str">
        <f>$C$13&amp;"% x "&amp;TEXT(S29,"0.0")&amp;" = "</f>
        <v>0% x 100.0 = </v>
      </c>
      <c r="S31" s="273">
        <f>(S29/100)*$C$13</f>
        <v>0</v>
      </c>
      <c r="T31" s="335"/>
      <c r="U31" s="336" t="str">
        <f>$C$13&amp;"% x "&amp;TEXT(V29,"0.0")&amp;" = "</f>
        <v>0% x 100.0 = </v>
      </c>
      <c r="V31" s="273">
        <f>(V29/100)*$C$13</f>
        <v>0</v>
      </c>
      <c r="W31" s="335"/>
      <c r="X31" s="336" t="str">
        <f>$C$13&amp;"% x "&amp;TEXT(Y29,"0.0")&amp;" = "</f>
        <v>0% x 100.0 = </v>
      </c>
      <c r="Y31" s="273">
        <f>(Y29/100)*$C$13</f>
        <v>0</v>
      </c>
      <c r="Z31" s="335"/>
      <c r="AA31" s="336" t="str">
        <f>$C$13&amp;"% x "&amp;TEXT(AB29,"0.0")&amp;" = "</f>
        <v>0% x 100.0 = </v>
      </c>
      <c r="AB31" s="273">
        <f>(AB29/100)*$C$13</f>
        <v>0</v>
      </c>
      <c r="AC31" s="335"/>
      <c r="AD31" s="336" t="str">
        <f>$C$13&amp;"% x "&amp;TEXT(AE29,"0.0")&amp;" = "</f>
        <v>0% x 100.0 = </v>
      </c>
      <c r="AE31" s="273">
        <f>(AE29/100)*$C$13</f>
        <v>0</v>
      </c>
      <c r="AF31" s="335"/>
      <c r="AG31" s="336" t="str">
        <f>$C$13&amp;"% x "&amp;TEXT(AH29,"0.0")&amp;" = "</f>
        <v>0% x 100.0 = </v>
      </c>
      <c r="AH31" s="273">
        <f>(AH29/100)*$C$13</f>
        <v>0</v>
      </c>
    </row>
    <row r="32" spans="2:34" ht="22.5" customHeight="1">
      <c r="B32" s="328"/>
      <c r="C32" s="329"/>
      <c r="D32" s="337" t="s">
        <v>191</v>
      </c>
      <c r="E32" s="338"/>
      <c r="F32" s="339"/>
      <c r="G32" s="340">
        <f>G30+G31</f>
        <v>0</v>
      </c>
      <c r="H32" s="341"/>
      <c r="I32" s="329"/>
      <c r="J32" s="342">
        <f>J30+J31</f>
        <v>0</v>
      </c>
      <c r="K32" s="343"/>
      <c r="L32" s="339"/>
      <c r="M32" s="344">
        <f>M30+M31</f>
        <v>0</v>
      </c>
      <c r="N32" s="343"/>
      <c r="O32" s="339"/>
      <c r="P32" s="344">
        <f>P30+P31</f>
        <v>0</v>
      </c>
      <c r="Q32" s="343"/>
      <c r="R32" s="339"/>
      <c r="S32" s="345">
        <f>S30+S31</f>
        <v>0</v>
      </c>
      <c r="T32" s="343"/>
      <c r="U32" s="339"/>
      <c r="V32" s="344">
        <f>V30+V31</f>
        <v>0</v>
      </c>
      <c r="W32" s="343"/>
      <c r="X32" s="339"/>
      <c r="Y32" s="344">
        <f>Y30+Y31</f>
        <v>0</v>
      </c>
      <c r="Z32" s="343"/>
      <c r="AA32" s="339"/>
      <c r="AB32" s="344">
        <f>AB30+AB31</f>
        <v>0</v>
      </c>
      <c r="AC32" s="343"/>
      <c r="AD32" s="339"/>
      <c r="AE32" s="344">
        <f>AE30+AE31</f>
        <v>0</v>
      </c>
      <c r="AF32" s="343"/>
      <c r="AG32" s="339"/>
      <c r="AH32" s="344">
        <f>AH30+AH31</f>
        <v>0</v>
      </c>
    </row>
    <row r="33" spans="2:34" ht="16.5" thickBot="1">
      <c r="B33" s="285"/>
      <c r="C33" s="346"/>
      <c r="D33" s="347" t="s">
        <v>192</v>
      </c>
      <c r="E33" s="348"/>
      <c r="F33" s="349"/>
      <c r="G33" s="350">
        <f>IF(G24="YES",RANK(G34,$G$34:$AH$34),"N/A")</f>
        <v>1</v>
      </c>
      <c r="H33" s="351"/>
      <c r="I33" s="346"/>
      <c r="J33" s="352">
        <f>IF(J24="YES",RANK(J34,$G$34:$AH$34),"N/A")</f>
        <v>1</v>
      </c>
      <c r="K33" s="348"/>
      <c r="L33" s="349"/>
      <c r="M33" s="350">
        <f>IF(M24="YES",RANK(M34,$G$34:$AH$34),"N/A")</f>
        <v>1</v>
      </c>
      <c r="N33" s="353"/>
      <c r="O33" s="353"/>
      <c r="P33" s="350">
        <f>IF(P24="YES",RANK(P34,$G$34:$AH$34),"N/A")</f>
        <v>1</v>
      </c>
      <c r="Q33" s="354"/>
      <c r="R33" s="353"/>
      <c r="S33" s="355">
        <f>IF(S24="YES",RANK(S34,$G$34:$AH$34),"N/A")</f>
        <v>1</v>
      </c>
      <c r="T33" s="354"/>
      <c r="U33" s="353"/>
      <c r="V33" s="355">
        <f>IF(V24="YES",RANK(V34,$G$34:$AH$34),"N/A")</f>
        <v>1</v>
      </c>
      <c r="W33" s="354"/>
      <c r="X33" s="353"/>
      <c r="Y33" s="355">
        <f>IF(Y24="YES",RANK(Y34,$G$34:$AH$34),"N/A")</f>
        <v>1</v>
      </c>
      <c r="Z33" s="354"/>
      <c r="AA33" s="353"/>
      <c r="AB33" s="355">
        <f>IF(AB24="YES",RANK(AB34,$G$34:$AH$34),"N/A")</f>
        <v>1</v>
      </c>
      <c r="AC33" s="354"/>
      <c r="AD33" s="353"/>
      <c r="AE33" s="355">
        <f>IF(AE24="YES",RANK(AE34,$G$34:$AH$34),"N/A")</f>
        <v>1</v>
      </c>
      <c r="AF33" s="354"/>
      <c r="AG33" s="353"/>
      <c r="AH33" s="355">
        <f>IF(AH24="YES",RANK(AH34,$G$34:$AH$34),"N/A")</f>
        <v>1</v>
      </c>
    </row>
    <row r="34" spans="2:34" ht="16.5" hidden="1" thickBot="1">
      <c r="B34" s="321"/>
      <c r="C34" s="198"/>
      <c r="D34" s="356"/>
      <c r="E34" s="198"/>
      <c r="F34" s="198"/>
      <c r="G34" s="340">
        <f>IF(G24="YES",G32,0)</f>
        <v>0</v>
      </c>
      <c r="H34" s="198"/>
      <c r="I34" s="198"/>
      <c r="J34" s="357">
        <f>IF(J24="YES",J32,0)</f>
        <v>0</v>
      </c>
      <c r="K34" s="198"/>
      <c r="L34" s="198"/>
      <c r="M34" s="345">
        <f>IF(M24="YES",M32,0)</f>
        <v>0</v>
      </c>
      <c r="N34" s="358"/>
      <c r="O34" s="358"/>
      <c r="P34" s="359">
        <f>IF(P24="YES",P32,0)</f>
        <v>0</v>
      </c>
      <c r="Q34" s="360"/>
      <c r="R34" s="358"/>
      <c r="S34" s="359">
        <f>IF(S24="YES",S32,0)</f>
        <v>0</v>
      </c>
      <c r="T34" s="359"/>
      <c r="U34" s="358"/>
      <c r="V34" s="359">
        <f>IF(V24="YES",V32,0)</f>
        <v>0</v>
      </c>
      <c r="W34" s="360"/>
      <c r="X34" s="358"/>
      <c r="Y34" s="359">
        <f>IF(Y24="YES",Y32,0)</f>
        <v>0</v>
      </c>
      <c r="Z34" s="360"/>
      <c r="AA34" s="358"/>
      <c r="AB34" s="359">
        <f>IF(AB24="YES",AB32,0)</f>
        <v>0</v>
      </c>
      <c r="AC34" s="360"/>
      <c r="AD34" s="358"/>
      <c r="AE34" s="359">
        <f>IF(AE24="YES",AE32,0)</f>
        <v>0</v>
      </c>
      <c r="AF34" s="360"/>
      <c r="AG34" s="358"/>
      <c r="AH34" s="359">
        <f>IF(AH24="YES",AH32,0)</f>
        <v>0</v>
      </c>
    </row>
    <row r="35" spans="2:34" ht="15">
      <c r="B35" s="361" t="s">
        <v>193</v>
      </c>
      <c r="C35" s="362"/>
      <c r="D35" s="362"/>
      <c r="E35" s="363">
        <f>IF(G23&lt;$G$13,"This tender is below the overall quality threshold","")</f>
      </c>
      <c r="F35" s="364"/>
      <c r="G35" s="365"/>
      <c r="H35" s="363">
        <f>IF(J23&lt;$G$13,"This tender is below the overall quality threshold","")</f>
      </c>
      <c r="I35" s="364"/>
      <c r="J35" s="365"/>
      <c r="K35" s="363">
        <f>IF(M23&lt;$G$13,"This tender is below the overall quality threshold","")</f>
      </c>
      <c r="L35" s="364"/>
      <c r="M35" s="366"/>
      <c r="N35" s="367">
        <f>IF(P23&lt;$G$13,"This tender is below the overall quality threshold","")</f>
      </c>
      <c r="O35" s="364"/>
      <c r="P35" s="366"/>
      <c r="Q35" s="367">
        <f>IF(S23&lt;$G$13,"This tender is below the overall quality threshold","")</f>
      </c>
      <c r="R35" s="364"/>
      <c r="S35" s="366"/>
      <c r="T35" s="367">
        <f>IF(V23&lt;$G$13,"This tender is below the overall quality threshold","")</f>
      </c>
      <c r="U35" s="364"/>
      <c r="V35" s="366"/>
      <c r="W35" s="367">
        <f>IF(Y23&lt;$G$13,"This tender is below the overall quality threshold","")</f>
      </c>
      <c r="X35" s="364"/>
      <c r="Y35" s="366"/>
      <c r="Z35" s="367">
        <f>IF(AB23&lt;$G$13,"This tender is below the overall quality threshold","")</f>
      </c>
      <c r="AA35" s="364"/>
      <c r="AB35" s="368"/>
      <c r="AC35" s="369">
        <f>IF(AE23&lt;$G$13,"This tender is below the overall quality threshold","")</f>
      </c>
      <c r="AD35" s="370"/>
      <c r="AE35" s="368"/>
      <c r="AF35" s="367">
        <f>IF(AH23&lt;$G$13,"This tender is below the overall quality threshold","")</f>
      </c>
      <c r="AG35" s="364"/>
      <c r="AH35" s="366"/>
    </row>
    <row r="36" spans="2:34" ht="15">
      <c r="B36" s="371"/>
      <c r="C36" s="372"/>
      <c r="D36" s="372"/>
      <c r="E36" s="363">
        <f>IF(OR(F16&lt;$C$16,F17&lt;$C$17,F18&lt;$C$18,F19&lt;$C$19,F20&lt;$C$20,F21&lt;$C$21,F22&lt;$C$22,),"This tender is below at least one individual quality threshold","")</f>
      </c>
      <c r="F36" s="364"/>
      <c r="G36" s="365"/>
      <c r="H36" s="363">
        <f>IF(OR(I16&lt;$C$16,I17&lt;$C$17,I18&lt;$C$18,I19&lt;$C$19,I20&lt;$C$20,I21&lt;$C$21,I22&lt;$C$22,),"This tender is below at least one individual quality threshold","")</f>
      </c>
      <c r="I36" s="364"/>
      <c r="J36" s="365"/>
      <c r="K36" s="363">
        <f>IF(OR(L16&lt;$C$16,L17&lt;$C$17,L18&lt;$C$18,L19&lt;$C$19,L20&lt;$C$20,L21&lt;$C$21,L22&lt;$C$22,),"This tender is below at least one individual quality threshold","")</f>
      </c>
      <c r="L36" s="364"/>
      <c r="M36" s="366"/>
      <c r="N36" s="363">
        <f>IF(OR(O16&lt;$C$16,O17&lt;$C$17,O18&lt;$C$18,O19&lt;$C$19,O20&lt;$C$20,O21&lt;$C$21,O22&lt;$C$22,),"This tender is below at least one individual quality threshold","")</f>
      </c>
      <c r="O36" s="364"/>
      <c r="P36" s="366"/>
      <c r="Q36" s="363">
        <f>IF(OR(R16&lt;$C$16,R17&lt;$C$17,R18&lt;$C$18,R19&lt;$C$19,R20&lt;$C$20,R21&lt;$C$21,R22&lt;$C$22,),"This tender is below at least one individual quality threshold","")</f>
      </c>
      <c r="R36" s="364"/>
      <c r="S36" s="366"/>
      <c r="T36" s="363">
        <f>IF(OR(U16&lt;$C$16,U17&lt;$C$17,U18&lt;$C$18,U19&lt;$C$19,U20&lt;$C$20,U21&lt;$C$21,U22&lt;$C$22,),"This tender is below at least one individual quality threshold","")</f>
      </c>
      <c r="U36" s="364"/>
      <c r="V36" s="366"/>
      <c r="W36" s="363">
        <f>IF(OR(X16&lt;$C$16,X17&lt;$C$17,X18&lt;$C$18,X19&lt;$C$19,X20&lt;$C$20,X21&lt;$C$21,X22&lt;$C$22,),"This tender is below at least one individual quality threshold","")</f>
      </c>
      <c r="X36" s="364"/>
      <c r="Y36" s="366"/>
      <c r="Z36" s="363">
        <f>IF(OR(AA16&lt;$C$16,AA17&lt;$C$17,AA18&lt;$C$18,AA19&lt;$C$19,AA20&lt;$C$20,AA21&lt;$C$21,AA22&lt;$C$22,),"This tender is below at least one individual quality threshold","")</f>
      </c>
      <c r="AA36" s="364"/>
      <c r="AB36" s="366"/>
      <c r="AC36" s="363">
        <f>IF(OR(AD16&lt;$C$16,AD17&lt;$C$17,AD18&lt;$C$18,AD19&lt;$C$19,AD20&lt;$C$20,AD21&lt;$C$21,AD22&lt;$C$22,),"This tender is below at least one individual quality threshold","")</f>
      </c>
      <c r="AD36" s="364"/>
      <c r="AE36" s="366"/>
      <c r="AF36" s="363">
        <f>IF(OR(AG16&lt;$C$16,AG17&lt;$C$17,AG18&lt;$C$18,AG19&lt;$C$19,AG20&lt;$C$20,AG21&lt;$C$21,AG22&lt;$C$22,),"This tender is below at least one individual quality threshold","")</f>
      </c>
      <c r="AG36" s="364"/>
      <c r="AH36" s="366"/>
    </row>
    <row r="37" spans="2:34" ht="15">
      <c r="B37" s="371"/>
      <c r="C37" s="372"/>
      <c r="D37" s="372"/>
      <c r="E37" s="373"/>
      <c r="F37" s="372"/>
      <c r="G37" s="374"/>
      <c r="H37" s="373"/>
      <c r="I37" s="372"/>
      <c r="J37" s="374"/>
      <c r="K37" s="375"/>
      <c r="L37" s="372"/>
      <c r="M37" s="376"/>
      <c r="N37" s="377"/>
      <c r="O37" s="372"/>
      <c r="P37" s="376"/>
      <c r="Q37" s="377"/>
      <c r="R37" s="372"/>
      <c r="S37" s="376"/>
      <c r="T37" s="377"/>
      <c r="U37" s="372"/>
      <c r="V37" s="376"/>
      <c r="W37" s="377"/>
      <c r="X37" s="372"/>
      <c r="Y37" s="376"/>
      <c r="Z37" s="377"/>
      <c r="AA37" s="372"/>
      <c r="AB37" s="376"/>
      <c r="AC37" s="377"/>
      <c r="AD37" s="372"/>
      <c r="AE37" s="376"/>
      <c r="AF37" s="377"/>
      <c r="AG37" s="372"/>
      <c r="AH37" s="376"/>
    </row>
    <row r="38" spans="2:34" ht="15.75" thickBot="1">
      <c r="B38" s="378"/>
      <c r="C38" s="379"/>
      <c r="D38" s="379"/>
      <c r="E38" s="380"/>
      <c r="F38" s="381"/>
      <c r="G38" s="382"/>
      <c r="H38" s="380"/>
      <c r="I38" s="381"/>
      <c r="J38" s="382"/>
      <c r="K38" s="380"/>
      <c r="L38" s="381"/>
      <c r="M38" s="383"/>
      <c r="N38" s="384"/>
      <c r="O38" s="381"/>
      <c r="P38" s="383"/>
      <c r="Q38" s="384"/>
      <c r="R38" s="381"/>
      <c r="S38" s="383"/>
      <c r="T38" s="384"/>
      <c r="U38" s="381"/>
      <c r="V38" s="383"/>
      <c r="W38" s="384"/>
      <c r="X38" s="381"/>
      <c r="Y38" s="383"/>
      <c r="Z38" s="384"/>
      <c r="AA38" s="381"/>
      <c r="AB38" s="383"/>
      <c r="AC38" s="384"/>
      <c r="AD38" s="381"/>
      <c r="AE38" s="383"/>
      <c r="AF38" s="384"/>
      <c r="AG38" s="381"/>
      <c r="AH38" s="383"/>
    </row>
    <row r="39" spans="2:34" ht="15">
      <c r="B39" s="385" t="s">
        <v>194</v>
      </c>
      <c r="C39" s="386" t="s">
        <v>195</v>
      </c>
      <c r="D39" s="386"/>
      <c r="E39" s="387"/>
      <c r="F39" s="387"/>
      <c r="G39" s="387"/>
      <c r="H39" s="387" t="s">
        <v>196</v>
      </c>
      <c r="I39" s="387"/>
      <c r="J39" s="387"/>
      <c r="K39" s="387"/>
      <c r="L39" s="316"/>
      <c r="M39" s="388"/>
      <c r="N39" s="389"/>
      <c r="O39" s="316"/>
      <c r="P39" s="388"/>
      <c r="Q39" s="389"/>
      <c r="R39" s="316"/>
      <c r="S39" s="388"/>
      <c r="T39" s="389"/>
      <c r="U39" s="316"/>
      <c r="V39" s="388"/>
      <c r="W39" s="389"/>
      <c r="X39" s="316"/>
      <c r="Y39" s="388"/>
      <c r="Z39" s="389"/>
      <c r="AA39" s="316"/>
      <c r="AB39" s="388"/>
      <c r="AC39" s="389"/>
      <c r="AD39" s="316"/>
      <c r="AE39" s="388"/>
      <c r="AF39" s="389"/>
      <c r="AG39" s="316"/>
      <c r="AH39" s="388"/>
    </row>
    <row r="40" spans="2:34" ht="15">
      <c r="B40" s="389" t="s">
        <v>197</v>
      </c>
      <c r="C40" s="387" t="s">
        <v>195</v>
      </c>
      <c r="D40" s="387"/>
      <c r="E40" s="387"/>
      <c r="F40" s="387"/>
      <c r="G40" s="387"/>
      <c r="H40" s="387"/>
      <c r="I40" s="387"/>
      <c r="J40" s="387"/>
      <c r="K40" s="387"/>
      <c r="L40" s="316"/>
      <c r="M40" s="388"/>
      <c r="N40" s="389"/>
      <c r="O40" s="316"/>
      <c r="P40" s="388"/>
      <c r="Q40" s="389"/>
      <c r="R40" s="316"/>
      <c r="S40" s="388"/>
      <c r="T40" s="389"/>
      <c r="U40" s="316"/>
      <c r="V40" s="388"/>
      <c r="W40" s="389"/>
      <c r="X40" s="316"/>
      <c r="Y40" s="388"/>
      <c r="Z40" s="389"/>
      <c r="AA40" s="316"/>
      <c r="AB40" s="388"/>
      <c r="AC40" s="389"/>
      <c r="AD40" s="316"/>
      <c r="AE40" s="388"/>
      <c r="AF40" s="389"/>
      <c r="AG40" s="316"/>
      <c r="AH40" s="388"/>
    </row>
    <row r="41" spans="2:34" ht="15">
      <c r="B41" s="389"/>
      <c r="C41" s="387" t="s">
        <v>195</v>
      </c>
      <c r="D41" s="387"/>
      <c r="E41" s="387"/>
      <c r="F41" s="387"/>
      <c r="G41" s="387"/>
      <c r="H41" s="387"/>
      <c r="I41" s="387"/>
      <c r="J41" s="387"/>
      <c r="K41" s="387"/>
      <c r="L41" s="316"/>
      <c r="M41" s="388"/>
      <c r="N41" s="389"/>
      <c r="O41" s="316"/>
      <c r="P41" s="388"/>
      <c r="Q41" s="389"/>
      <c r="R41" s="316"/>
      <c r="S41" s="388"/>
      <c r="T41" s="389"/>
      <c r="U41" s="316"/>
      <c r="V41" s="388"/>
      <c r="W41" s="389"/>
      <c r="X41" s="316"/>
      <c r="Y41" s="388"/>
      <c r="Z41" s="389"/>
      <c r="AA41" s="316"/>
      <c r="AB41" s="388"/>
      <c r="AC41" s="389"/>
      <c r="AD41" s="316"/>
      <c r="AE41" s="388"/>
      <c r="AF41" s="389"/>
      <c r="AG41" s="316"/>
      <c r="AH41" s="388"/>
    </row>
    <row r="42" spans="2:34" ht="15">
      <c r="B42" s="389"/>
      <c r="C42" s="387" t="s">
        <v>195</v>
      </c>
      <c r="D42" s="387"/>
      <c r="E42" s="387"/>
      <c r="F42" s="387"/>
      <c r="G42" s="387"/>
      <c r="H42" s="387"/>
      <c r="I42" s="387"/>
      <c r="J42" s="387"/>
      <c r="K42" s="387"/>
      <c r="L42" s="316"/>
      <c r="M42" s="388"/>
      <c r="N42" s="389"/>
      <c r="O42" s="316"/>
      <c r="P42" s="388"/>
      <c r="Q42" s="389"/>
      <c r="R42" s="316"/>
      <c r="S42" s="388"/>
      <c r="T42" s="389"/>
      <c r="U42" s="316"/>
      <c r="V42" s="388"/>
      <c r="W42" s="389"/>
      <c r="X42" s="316"/>
      <c r="Y42" s="388"/>
      <c r="Z42" s="389"/>
      <c r="AA42" s="316"/>
      <c r="AB42" s="388"/>
      <c r="AC42" s="389"/>
      <c r="AD42" s="316"/>
      <c r="AE42" s="388"/>
      <c r="AF42" s="389"/>
      <c r="AG42" s="316"/>
      <c r="AH42" s="388"/>
    </row>
    <row r="43" spans="2:34" ht="15.75" thickBot="1">
      <c r="B43" s="390"/>
      <c r="C43" s="391"/>
      <c r="D43" s="391"/>
      <c r="E43" s="391"/>
      <c r="F43" s="391"/>
      <c r="G43" s="391"/>
      <c r="H43" s="391"/>
      <c r="I43" s="391"/>
      <c r="J43" s="391"/>
      <c r="K43" s="391"/>
      <c r="L43" s="392"/>
      <c r="M43" s="393"/>
      <c r="N43" s="390"/>
      <c r="O43" s="392"/>
      <c r="P43" s="393"/>
      <c r="Q43" s="390"/>
      <c r="R43" s="392"/>
      <c r="S43" s="393"/>
      <c r="T43" s="390"/>
      <c r="U43" s="392"/>
      <c r="V43" s="393"/>
      <c r="W43" s="390"/>
      <c r="X43" s="392"/>
      <c r="Y43" s="393"/>
      <c r="Z43" s="390"/>
      <c r="AA43" s="392"/>
      <c r="AB43" s="393"/>
      <c r="AC43" s="390"/>
      <c r="AD43" s="392"/>
      <c r="AE43" s="393"/>
      <c r="AF43" s="390"/>
      <c r="AG43" s="392"/>
      <c r="AH43" s="393"/>
    </row>
    <row r="44" ht="15">
      <c r="C44" s="399">
        <f>COUNTIF(G28:AH28,"&gt;0")</f>
        <v>0</v>
      </c>
    </row>
    <row r="46" ht="15">
      <c r="B46" s="394" t="s">
        <v>198</v>
      </c>
    </row>
    <row r="47" ht="15">
      <c r="B47" s="394" t="s">
        <v>199</v>
      </c>
    </row>
    <row r="48" ht="15">
      <c r="B48" s="394"/>
    </row>
    <row r="49" spans="2:6" ht="15">
      <c r="B49" s="394" t="s">
        <v>200</v>
      </c>
      <c r="C49" s="395"/>
      <c r="D49" s="396"/>
      <c r="E49" s="395"/>
      <c r="F49" s="395"/>
    </row>
    <row r="50" spans="2:6" ht="15">
      <c r="B50" s="394" t="s">
        <v>201</v>
      </c>
      <c r="C50" s="395"/>
      <c r="D50" s="395"/>
      <c r="E50" s="395"/>
      <c r="F50" s="395"/>
    </row>
    <row r="51" spans="2:6" ht="15">
      <c r="B51" s="394"/>
      <c r="C51" s="395"/>
      <c r="D51" s="395"/>
      <c r="E51" s="395"/>
      <c r="F51" s="395"/>
    </row>
    <row r="52" spans="2:6" ht="15.75">
      <c r="B52" s="397"/>
      <c r="C52" s="395"/>
      <c r="D52" s="395"/>
      <c r="E52" s="395"/>
      <c r="F52" s="395"/>
    </row>
    <row r="53" ht="15.75">
      <c r="B53" s="397"/>
    </row>
    <row r="54" ht="15.75">
      <c r="B54" s="397"/>
    </row>
    <row r="55" ht="15.75">
      <c r="B55" s="397"/>
    </row>
    <row r="56" ht="15.75">
      <c r="B56" s="397"/>
    </row>
  </sheetData>
  <sheetProtection/>
  <mergeCells count="26">
    <mergeCell ref="AX14:AZ14"/>
    <mergeCell ref="BA14:BC14"/>
    <mergeCell ref="T14:V14"/>
    <mergeCell ref="E14:G14"/>
    <mergeCell ref="H14:J14"/>
    <mergeCell ref="K14:M14"/>
    <mergeCell ref="N14:P14"/>
    <mergeCell ref="Q14:S14"/>
    <mergeCell ref="BD14:BF14"/>
    <mergeCell ref="W14:Y14"/>
    <mergeCell ref="Z14:AB14"/>
    <mergeCell ref="AC14:AE14"/>
    <mergeCell ref="AF14:AH14"/>
    <mergeCell ref="AI14:AK14"/>
    <mergeCell ref="AL14:AN14"/>
    <mergeCell ref="AO14:AQ14"/>
    <mergeCell ref="AR14:AT14"/>
    <mergeCell ref="AU14:AW14"/>
    <mergeCell ref="BY14:CA14"/>
    <mergeCell ref="CB14:CD14"/>
    <mergeCell ref="BG14:BI14"/>
    <mergeCell ref="BJ14:BL14"/>
    <mergeCell ref="BM14:BO14"/>
    <mergeCell ref="BP14:BR14"/>
    <mergeCell ref="BS14:BU14"/>
    <mergeCell ref="BV14:BX14"/>
  </mergeCells>
  <conditionalFormatting sqref="F16:F22 L16:L22 I16:I22 O16:O22 R16:R22 U16:U22 X16:X22 AA16:AA22 AD16:AD22 AG16:AG22">
    <cfRule type="cellIs" priority="1" dxfId="6" operator="lessThan" stopIfTrue="1">
      <formula>$C16</formula>
    </cfRule>
  </conditionalFormatting>
  <conditionalFormatting sqref="K16:K17 H16:H17 E16:E17 N16:N17 Q16:Q17 T16:T17 W16:W17 Z16:Z17 AC16:AC17 AF16:AF17">
    <cfRule type="expression" priority="2" dxfId="7" stopIfTrue="1">
      <formula>F19&lt;$C19</formula>
    </cfRule>
  </conditionalFormatting>
  <conditionalFormatting sqref="E19 K19 H19 N19 Q19 T19 W19 Z19 AC19 AF19">
    <cfRule type="expression" priority="3" dxfId="7" stopIfTrue="1">
      <formula>F21&lt;$C21</formula>
    </cfRule>
  </conditionalFormatting>
  <conditionalFormatting sqref="E20:E22 E18 H20:H22 H18 K20:K22 K18 N20:N22 N18 Q20:Q22 Q18 T20:T22 T18 W20:W22 W18 Z20:Z22 Z18 AC20:AC22 AC18 AF20:AF22 AF18">
    <cfRule type="expression" priority="6" dxfId="7" stopIfTrue="1">
      <formula>F18&lt;$C18</formula>
    </cfRule>
  </conditionalFormatting>
  <conditionalFormatting sqref="G25 AE25 M25 P25 S25 V25 AH25 Y25 AB25 G23 J23 M23 P23 S23 V23 Y23 AB23 AE23 AH23 J25">
    <cfRule type="cellIs" priority="4" dxfId="7" operator="lessThan" stopIfTrue="1">
      <formula>$G$13</formula>
    </cfRule>
  </conditionalFormatting>
  <conditionalFormatting sqref="AH24 G24 AE24 AB24 Y24 V24 S24 P24 M24 J24">
    <cfRule type="expression" priority="5" dxfId="7" stopIfTrue="1">
      <formula>$O$24&lt;$G$13</formula>
    </cfRule>
  </conditionalFormatting>
  <printOptions/>
  <pageMargins left="0.7" right="0.7" top="0.75" bottom="0.75" header="0.3" footer="0.3"/>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Collette</dc:creator>
  <cp:keywords/>
  <dc:description/>
  <cp:lastModifiedBy>Dominic Fryer</cp:lastModifiedBy>
  <dcterms:created xsi:type="dcterms:W3CDTF">2013-04-29T19:20:12Z</dcterms:created>
  <dcterms:modified xsi:type="dcterms:W3CDTF">2016-11-10T11:54:11Z</dcterms:modified>
  <cp:category/>
  <cp:version/>
  <cp:contentType/>
  <cp:contentStatus/>
</cp:coreProperties>
</file>